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westmerseatowncouncil.sharepoint.com/Shared Documents/Office/Website/Expenditure/2024-25/"/>
    </mc:Choice>
  </mc:AlternateContent>
  <xr:revisionPtr revIDLastSave="0" documentId="8_{FA677921-0856-4D6D-8046-A73911CCA5FA}" xr6:coauthVersionLast="47" xr6:coauthVersionMax="47" xr10:uidLastSave="{00000000-0000-0000-0000-000000000000}"/>
  <bookViews>
    <workbookView xWindow="-120" yWindow="-120" windowWidth="29040" windowHeight="15840" firstSheet="4" activeTab="9" xr2:uid="{00000000-000D-0000-FFFF-FFFF00000000}"/>
  </bookViews>
  <sheets>
    <sheet name="General" sheetId="11" r:id="rId1"/>
    <sheet name="Mayors" sheetId="12" r:id="rId2"/>
    <sheet name="Bradwell" sheetId="5" r:id="rId3"/>
    <sheet name="Assets &amp; Facilites" sheetId="2" r:id="rId4"/>
    <sheet name="Toilets" sheetId="1" r:id="rId5"/>
    <sheet name="TrafficTransport" sheetId="7" r:id="rId6"/>
    <sheet name="SportRec" sheetId="9" r:id="rId7"/>
    <sheet name="Cemetery" sheetId="3" r:id="rId8"/>
    <sheet name="Personnel" sheetId="4" r:id="rId9"/>
    <sheet name="cash &amp; earmarked items" sheetId="24" r:id="rId10"/>
  </sheets>
  <definedNames>
    <definedName name="_xlnm.Print_Area" localSheetId="9">'cash &amp; earmarked items'!$A$2:$G$38</definedName>
    <definedName name="_xlnm.Print_Area" localSheetId="0">General!$A$1:$H$67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4" l="1"/>
  <c r="C8" i="4"/>
  <c r="C7" i="4"/>
  <c r="C6" i="4"/>
  <c r="C10" i="4" s="1"/>
  <c r="C12" i="4" s="1"/>
  <c r="C63" i="11"/>
  <c r="C62" i="11"/>
  <c r="C61" i="11"/>
  <c r="C3" i="1"/>
  <c r="B9" i="24"/>
  <c r="G14" i="7"/>
  <c r="C14" i="7" s="1"/>
  <c r="G61" i="2"/>
  <c r="C61" i="2" s="1"/>
  <c r="G23" i="1"/>
  <c r="C23" i="1" s="1"/>
  <c r="C36" i="2"/>
  <c r="C60" i="11"/>
  <c r="C59" i="11"/>
  <c r="C50" i="11"/>
  <c r="C21" i="11"/>
  <c r="C53" i="11"/>
  <c r="C26" i="11"/>
  <c r="C29" i="11"/>
  <c r="C37" i="11"/>
  <c r="C42" i="11"/>
  <c r="C44" i="11"/>
  <c r="C45" i="11"/>
  <c r="C46" i="11"/>
  <c r="C47" i="11"/>
  <c r="C49" i="11"/>
  <c r="C51" i="11"/>
  <c r="C52" i="11"/>
  <c r="C54" i="11"/>
  <c r="C55" i="11"/>
  <c r="C56" i="11"/>
  <c r="C57" i="11"/>
  <c r="C58" i="11"/>
  <c r="C23" i="3"/>
  <c r="C28" i="3"/>
  <c r="C6" i="7"/>
  <c r="C6" i="2"/>
  <c r="C22" i="2"/>
  <c r="C45" i="2"/>
  <c r="C48" i="2"/>
  <c r="C57" i="2"/>
  <c r="C59" i="2"/>
  <c r="C19" i="9"/>
  <c r="C5" i="1"/>
  <c r="C7" i="1"/>
  <c r="C11" i="1"/>
  <c r="C15" i="1"/>
  <c r="C16" i="1"/>
  <c r="C17" i="1"/>
  <c r="C21" i="1"/>
  <c r="G15" i="11"/>
  <c r="G65" i="11" s="1"/>
  <c r="C65" i="11" s="1"/>
  <c r="G29" i="3"/>
  <c r="C30" i="3" s="1"/>
  <c r="G20" i="9"/>
  <c r="C9" i="12"/>
  <c r="C4" i="7"/>
  <c r="E4" i="7" s="1"/>
  <c r="C10" i="7"/>
  <c r="B38" i="24"/>
  <c r="D16" i="24" s="1"/>
  <c r="E27" i="24"/>
  <c r="C9" i="7"/>
  <c r="C7" i="7"/>
  <c r="E7" i="7" s="1"/>
  <c r="C3" i="5"/>
  <c r="C5" i="5"/>
  <c r="C4" i="5"/>
  <c r="C8" i="7"/>
  <c r="C5" i="7"/>
  <c r="E5" i="7" s="1"/>
  <c r="C6" i="5"/>
  <c r="E6" i="7"/>
  <c r="B13" i="7"/>
  <c r="C7" i="5" l="1"/>
  <c r="C29" i="3"/>
  <c r="C13" i="7"/>
  <c r="D19" i="24"/>
  <c r="B29" i="24" s="1"/>
  <c r="C64" i="11"/>
  <c r="C60" i="2"/>
  <c r="C62" i="2" s="1"/>
  <c r="C31" i="3"/>
  <c r="C20" i="9"/>
  <c r="C21" i="9" s="1"/>
  <c r="B13" i="24"/>
  <c r="C22" i="1"/>
  <c r="C24" i="1" s="1"/>
  <c r="C15" i="7" l="1"/>
  <c r="C66" i="11"/>
</calcChain>
</file>

<file path=xl/sharedStrings.xml><?xml version="1.0" encoding="utf-8"?>
<sst xmlns="http://schemas.openxmlformats.org/spreadsheetml/2006/main" count="403" uniqueCount="277">
  <si>
    <t>Costs</t>
  </si>
  <si>
    <t>Item</t>
  </si>
  <si>
    <t>Comment</t>
  </si>
  <si>
    <t>Income</t>
  </si>
  <si>
    <t>Sum</t>
  </si>
  <si>
    <t>Comments</t>
  </si>
  <si>
    <t>Rates</t>
  </si>
  <si>
    <t>Coast Road</t>
  </si>
  <si>
    <t>Library</t>
  </si>
  <si>
    <t>Fairhaven</t>
  </si>
  <si>
    <t>Willoughby</t>
  </si>
  <si>
    <t>Sub Total</t>
  </si>
  <si>
    <t>Water</t>
  </si>
  <si>
    <t>Electricity</t>
  </si>
  <si>
    <t>CBC Contribution</t>
  </si>
  <si>
    <t>Total Costs</t>
  </si>
  <si>
    <t>Nett Cost</t>
  </si>
  <si>
    <t>Less Contributions</t>
  </si>
  <si>
    <t>Allotments</t>
  </si>
  <si>
    <t>Fees</t>
  </si>
  <si>
    <t>Council Offices</t>
  </si>
  <si>
    <t>Office alarm contract</t>
  </si>
  <si>
    <t>Rushmere Close</t>
  </si>
  <si>
    <t>Rent</t>
  </si>
  <si>
    <t>Maintenance</t>
  </si>
  <si>
    <t>Contingency</t>
  </si>
  <si>
    <t>Gas</t>
  </si>
  <si>
    <t>Grant to Mersea Refresh</t>
  </si>
  <si>
    <t>To precept</t>
  </si>
  <si>
    <t>Sub total</t>
  </si>
  <si>
    <t xml:space="preserve">Sum </t>
  </si>
  <si>
    <t>Legal costs</t>
  </si>
  <si>
    <t>Mileage claims</t>
  </si>
  <si>
    <t>None</t>
  </si>
  <si>
    <t xml:space="preserve">Notes - </t>
  </si>
  <si>
    <t>Burials</t>
  </si>
  <si>
    <t>Books</t>
  </si>
  <si>
    <t>Fuel &amp; Oil</t>
  </si>
  <si>
    <t>Legal Fees</t>
  </si>
  <si>
    <t>Road Tax</t>
  </si>
  <si>
    <t>Service</t>
  </si>
  <si>
    <t>Office Stationery</t>
  </si>
  <si>
    <t>Photocopier costs</t>
  </si>
  <si>
    <t>Subscriptions</t>
  </si>
  <si>
    <t>Training</t>
  </si>
  <si>
    <t>Telephone &amp; Internet</t>
  </si>
  <si>
    <t>Dog bags</t>
  </si>
  <si>
    <t>Loan Repayments</t>
  </si>
  <si>
    <t>Dog Bags</t>
  </si>
  <si>
    <t>Gate Licences</t>
  </si>
  <si>
    <t>Food caddy bags</t>
  </si>
  <si>
    <t>Tennis Club</t>
  </si>
  <si>
    <t>Boot camp</t>
  </si>
  <si>
    <t>Machinery Replacement</t>
  </si>
  <si>
    <t>Churchyard Grass</t>
  </si>
  <si>
    <t>Staff wages</t>
  </si>
  <si>
    <t>Employers NI</t>
  </si>
  <si>
    <t>Food Caddy Bags</t>
  </si>
  <si>
    <t>Rates - willoughby</t>
  </si>
  <si>
    <t>Oyster Feast</t>
  </si>
  <si>
    <t>Other expenses</t>
  </si>
  <si>
    <t>Total cost</t>
  </si>
  <si>
    <t>Total costs</t>
  </si>
  <si>
    <t>To Precept</t>
  </si>
  <si>
    <t>Rates - Firs Rd</t>
  </si>
  <si>
    <t>Rates - Barfield Rd</t>
  </si>
  <si>
    <t>Water rates - Firs Rd</t>
  </si>
  <si>
    <t>Water rates - Barfield Rd</t>
  </si>
  <si>
    <t>Contribution</t>
  </si>
  <si>
    <t>Less Contribution</t>
  </si>
  <si>
    <t>Memorials</t>
  </si>
  <si>
    <t>Information Commissioner</t>
  </si>
  <si>
    <t>NEPP</t>
  </si>
  <si>
    <t>Reference Library books</t>
  </si>
  <si>
    <t>Misc expenses</t>
  </si>
  <si>
    <t>Equipment parts &amp; maintenance play areas</t>
  </si>
  <si>
    <t>Crime and Safety</t>
  </si>
  <si>
    <t>ANPR Strood</t>
  </si>
  <si>
    <t>Cleaning inc windows</t>
  </si>
  <si>
    <t>Fire Ext contract</t>
  </si>
  <si>
    <t>Playground inspections</t>
  </si>
  <si>
    <t>MISA rent</t>
  </si>
  <si>
    <t>Internal Audit</t>
  </si>
  <si>
    <t>External Audit</t>
  </si>
  <si>
    <t>Vehicle lease</t>
  </si>
  <si>
    <t>MOT</t>
  </si>
  <si>
    <t>Christmas Lighting</t>
  </si>
  <si>
    <t>Staff uniforms &amp; boots</t>
  </si>
  <si>
    <t>Pensions</t>
  </si>
  <si>
    <t>Trees, shrubs, wild flower seeds etc</t>
  </si>
  <si>
    <t>Nett surplus</t>
  </si>
  <si>
    <t>Other items</t>
  </si>
  <si>
    <t>Tennis Courts fungicide</t>
  </si>
  <si>
    <t>Skip x 2 Barfield Road</t>
  </si>
  <si>
    <t>Tree planting</t>
  </si>
  <si>
    <t>Turf</t>
  </si>
  <si>
    <t>Woodland bulbs</t>
  </si>
  <si>
    <t>To Reserves</t>
  </si>
  <si>
    <t>To Precept (FIXED figure)</t>
  </si>
  <si>
    <t>Civic Service</t>
  </si>
  <si>
    <t>Mayoral chains</t>
  </si>
  <si>
    <t>Travel</t>
  </si>
  <si>
    <t>Election Costs</t>
  </si>
  <si>
    <t>Misc income</t>
  </si>
  <si>
    <t>Boardwalk repair</t>
  </si>
  <si>
    <t>Red diesel</t>
  </si>
  <si>
    <t>Misc Expenses</t>
  </si>
  <si>
    <t>Bin emptying costs</t>
  </si>
  <si>
    <t>Misc. Purchases</t>
  </si>
  <si>
    <t>Rates - Seaview</t>
  </si>
  <si>
    <t>Total</t>
  </si>
  <si>
    <t>Display board Sensory Garden</t>
  </si>
  <si>
    <t>NFLA membership</t>
  </si>
  <si>
    <t>Insurance including office</t>
  </si>
  <si>
    <t>Vehicle Repairs</t>
  </si>
  <si>
    <t>Replacement boiler</t>
  </si>
  <si>
    <t>Cricket Club pitch renovations</t>
  </si>
  <si>
    <t>Annual boiler service</t>
  </si>
  <si>
    <t>Tree  planting programme</t>
  </si>
  <si>
    <t>War memorial Renovation</t>
  </si>
  <si>
    <t>Euro bin</t>
  </si>
  <si>
    <t>Website costs</t>
  </si>
  <si>
    <t>Cycle racks</t>
  </si>
  <si>
    <t>Car parks revenue</t>
  </si>
  <si>
    <t>Costs for  Specials</t>
  </si>
  <si>
    <t>Parks &amp; Litter</t>
  </si>
  <si>
    <t>ICCM annual sub</t>
  </si>
  <si>
    <t>Grave spoil removal</t>
  </si>
  <si>
    <t>new lease</t>
  </si>
  <si>
    <t xml:space="preserve">Keyholding </t>
  </si>
  <si>
    <t>Microsoft and email subs</t>
  </si>
  <si>
    <t>Goal post repairs/replacements</t>
  </si>
  <si>
    <t>Payment for Town Sign</t>
  </si>
  <si>
    <t>Outside library (ECC)</t>
  </si>
  <si>
    <t xml:space="preserve">Changing places </t>
  </si>
  <si>
    <t>Esplanade</t>
  </si>
  <si>
    <t xml:space="preserve">Willoughby entrance </t>
  </si>
  <si>
    <t>Beach buggy hut</t>
  </si>
  <si>
    <t>H &amp; S consultant</t>
  </si>
  <si>
    <t>Edge contract</t>
  </si>
  <si>
    <t>Signage and clearing ditches</t>
  </si>
  <si>
    <t>including Rugby</t>
  </si>
  <si>
    <t>S137</t>
  </si>
  <si>
    <t>Waterless urinals</t>
  </si>
  <si>
    <t>Card payment costs</t>
  </si>
  <si>
    <t>Misc costs</t>
  </si>
  <si>
    <t>Compacta bin for WMP</t>
  </si>
  <si>
    <t>Bike ramps refurb</t>
  </si>
  <si>
    <t>General exterior Maintenance</t>
  </si>
  <si>
    <t>Drains cleaning</t>
  </si>
  <si>
    <t>Mersea Drains</t>
  </si>
  <si>
    <t>Grass cutting and pitch marking</t>
  </si>
  <si>
    <t>Waste/recycling bins/dog bins</t>
  </si>
  <si>
    <t>Tree work and survey</t>
  </si>
  <si>
    <t>New seat around lime tree</t>
  </si>
  <si>
    <t>Cemetery entrance Drive</t>
  </si>
  <si>
    <t>Burial Costs (grave digger)</t>
  </si>
  <si>
    <t>French drains</t>
  </si>
  <si>
    <t>Feldy teardrop pathway</t>
  </si>
  <si>
    <t>Not supported by police</t>
  </si>
  <si>
    <t>Unity Trust</t>
  </si>
  <si>
    <t>Year end prediction</t>
  </si>
  <si>
    <t>Balance as above</t>
  </si>
  <si>
    <t xml:space="preserve">Less </t>
  </si>
  <si>
    <t>Carried forward budget costs</t>
  </si>
  <si>
    <t>Plus</t>
  </si>
  <si>
    <t xml:space="preserve"> Q3 parking </t>
  </si>
  <si>
    <t>**</t>
  </si>
  <si>
    <t>Cover for pre-paid burial costs</t>
  </si>
  <si>
    <t>Cemetery Entrance to road</t>
  </si>
  <si>
    <t>Replace slab paths around pergola</t>
  </si>
  <si>
    <t>Earmarked costs**</t>
  </si>
  <si>
    <t>New fencing to fp20</t>
  </si>
  <si>
    <t>Accountancy</t>
  </si>
  <si>
    <t xml:space="preserve">Cemetery income </t>
  </si>
  <si>
    <t xml:space="preserve">Allotment and Gate licence income </t>
  </si>
  <si>
    <t>Disbanded</t>
  </si>
  <si>
    <t>Coast Road Path inc all costs</t>
  </si>
  <si>
    <t>Sanitory bin contract</t>
  </si>
  <si>
    <t>Misc improvements</t>
  </si>
  <si>
    <t>Grant</t>
  </si>
  <si>
    <t>Seaview carpark upgrades</t>
  </si>
  <si>
    <t>Maintenance costs</t>
  </si>
  <si>
    <t>Hedge cutting contract</t>
  </si>
  <si>
    <t>part of garden maintenance contract</t>
  </si>
  <si>
    <t>3 year fixed price contract.</t>
  </si>
  <si>
    <t>Repairs to bus shelters</t>
  </si>
  <si>
    <t xml:space="preserve">Resurface ground to ramp </t>
  </si>
  <si>
    <t>Wellouse Path and play area</t>
  </si>
  <si>
    <t>new item</t>
  </si>
  <si>
    <t>New item</t>
  </si>
  <si>
    <t>Security costs</t>
  </si>
  <si>
    <t>Basketball court refurb</t>
  </si>
  <si>
    <t>Postage</t>
  </si>
  <si>
    <t>Compacta bin bags and bands</t>
  </si>
  <si>
    <t>Barfield Cemetery biodiversity</t>
  </si>
  <si>
    <t>re-lining, back boards</t>
  </si>
  <si>
    <t>Chambers Hire</t>
  </si>
  <si>
    <t>Bank charges</t>
  </si>
  <si>
    <t>Connection to main sewers</t>
  </si>
  <si>
    <t>Path Glebe 1 to 2</t>
  </si>
  <si>
    <t>Gates to Firs Road Cemetery</t>
  </si>
  <si>
    <t>part of GM contract</t>
  </si>
  <si>
    <t>TV screen for Chambers</t>
  </si>
  <si>
    <t xml:space="preserve">Skate park </t>
  </si>
  <si>
    <t>Cesspool emptying</t>
  </si>
  <si>
    <t>General Reserve (3/12 precept + income)</t>
  </si>
  <si>
    <t>Glebe car park surface repairs</t>
  </si>
  <si>
    <t>Container rent</t>
  </si>
  <si>
    <t>EV car charging points (2)</t>
  </si>
  <si>
    <t>fencing, surfacing</t>
  </si>
  <si>
    <t>Skate park essential maintenance</t>
  </si>
  <si>
    <t>Consumables</t>
  </si>
  <si>
    <t>Fairhaven - defer until 2026</t>
  </si>
  <si>
    <t>Int and ext painting Willoughby</t>
  </si>
  <si>
    <t xml:space="preserve">Outside tap Fairhaven </t>
  </si>
  <si>
    <t xml:space="preserve"> Cemetery 2024/25</t>
  </si>
  <si>
    <t>Cash Projections for 1st April 2024</t>
  </si>
  <si>
    <t>Sanitory bins</t>
  </si>
  <si>
    <t>Holiday cover for Paula</t>
  </si>
  <si>
    <t>Lighting for Glebe carpark</t>
  </si>
  <si>
    <t>Public Relations. News letters</t>
  </si>
  <si>
    <t>New contract 2024 estimate, incs Seaview carpark Euro Bin (office)</t>
  </si>
  <si>
    <t xml:space="preserve">GM contract for 13 cuts per year. </t>
  </si>
  <si>
    <t>Contingency extra grass cuts</t>
  </si>
  <si>
    <t>DD 80</t>
  </si>
  <si>
    <t>Councillor  surgeries</t>
  </si>
  <si>
    <t>White lining</t>
  </si>
  <si>
    <t>Footpath clearance</t>
  </si>
  <si>
    <t>Donations. S137</t>
  </si>
  <si>
    <t>Water bailiff/ zone warden</t>
  </si>
  <si>
    <t>Cycling proficiency course</t>
  </si>
  <si>
    <t>new item. Including lamps and Hiviz</t>
  </si>
  <si>
    <t>In - house</t>
  </si>
  <si>
    <t>Plants for garden areas</t>
  </si>
  <si>
    <t>inc 5% increase 2025</t>
  </si>
  <si>
    <t>new equipment for WMP</t>
  </si>
  <si>
    <t>Youth field</t>
  </si>
  <si>
    <t xml:space="preserve"> Cemetery soakaway</t>
  </si>
  <si>
    <t>New hedge front Firs Rd</t>
  </si>
  <si>
    <t>HR contract</t>
  </si>
  <si>
    <t>In personnel budget</t>
  </si>
  <si>
    <t>MISA &amp; Tennis inc £600 for sign</t>
  </si>
  <si>
    <t>VAT refund (2 quarters)</t>
  </si>
  <si>
    <t>Jan - end March est expenditure</t>
  </si>
  <si>
    <t>Estimated balance</t>
  </si>
  <si>
    <t xml:space="preserve">VG241 legal fees. </t>
  </si>
  <si>
    <t>3rd member groundstaff</t>
  </si>
  <si>
    <t>less income side</t>
  </si>
  <si>
    <t>Possible additional member groundstaff</t>
  </si>
  <si>
    <t>Defer</t>
  </si>
  <si>
    <t>remove fencing/ replace missing rails etc</t>
  </si>
  <si>
    <t>Wood chipper / digger hire</t>
  </si>
  <si>
    <t>Data Partners</t>
  </si>
  <si>
    <t>Design and Management Fees</t>
  </si>
  <si>
    <t xml:space="preserve">       </t>
  </si>
  <si>
    <t>New Field  Project Fund</t>
  </si>
  <si>
    <t xml:space="preserve">Project Fund </t>
  </si>
  <si>
    <t>New item. Part of rebuild of pavilion scheme</t>
  </si>
  <si>
    <t>Pavilion scheme</t>
  </si>
  <si>
    <t>Staff/Guest refreshments</t>
  </si>
  <si>
    <t>Earmarked Reserves</t>
  </si>
  <si>
    <t>WEST MERSEA TOWN COUNCIL</t>
  </si>
  <si>
    <t>Barclays Business Main</t>
  </si>
  <si>
    <t>Barclays Business Reserve</t>
  </si>
  <si>
    <t xml:space="preserve">Barclays Business Savings </t>
  </si>
  <si>
    <t>BALANCE</t>
  </si>
  <si>
    <t>DATE</t>
  </si>
  <si>
    <t>Staff Welfare</t>
  </si>
  <si>
    <t>ACCOUNTS</t>
  </si>
  <si>
    <t xml:space="preserve">New Item. </t>
  </si>
  <si>
    <t>TOTAL</t>
  </si>
  <si>
    <t>New Item</t>
  </si>
  <si>
    <t>Pitch maintenance etc.</t>
  </si>
  <si>
    <t xml:space="preserve">National Savings &amp; Investments (NS&amp;I) </t>
  </si>
  <si>
    <t>Extension to Feldy</t>
  </si>
  <si>
    <t>New item.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</si>
</sst>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_-* #,##0_-;\-* #,##0_-;_-* &quot;-&quot;??_-;_-@_-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C0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254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0" fillId="0" borderId="14" xfId="0" applyNumberFormat="1" applyBorder="1"/>
    <xf numFmtId="164" fontId="1" fillId="0" borderId="14" xfId="0" applyNumberFormat="1" applyFont="1" applyBorder="1"/>
    <xf numFmtId="164" fontId="1" fillId="0" borderId="15" xfId="0" applyNumberFormat="1" applyFont="1" applyBorder="1"/>
    <xf numFmtId="0" fontId="0" fillId="0" borderId="14" xfId="0" applyBorder="1"/>
    <xf numFmtId="0" fontId="0" fillId="0" borderId="17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164" fontId="0" fillId="0" borderId="15" xfId="0" applyNumberFormat="1" applyBorder="1"/>
    <xf numFmtId="0" fontId="0" fillId="0" borderId="22" xfId="0" applyBorder="1"/>
    <xf numFmtId="0" fontId="0" fillId="0" borderId="1" xfId="0" applyBorder="1"/>
    <xf numFmtId="0" fontId="0" fillId="0" borderId="15" xfId="0" applyBorder="1"/>
    <xf numFmtId="0" fontId="0" fillId="0" borderId="23" xfId="0" applyBorder="1"/>
    <xf numFmtId="0" fontId="0" fillId="0" borderId="8" xfId="0" applyBorder="1" applyAlignment="1">
      <alignment wrapText="1"/>
    </xf>
    <xf numFmtId="0" fontId="1" fillId="0" borderId="8" xfId="0" applyFont="1" applyBorder="1"/>
    <xf numFmtId="0" fontId="0" fillId="0" borderId="20" xfId="0" applyBorder="1" applyAlignment="1">
      <alignment wrapText="1"/>
    </xf>
    <xf numFmtId="0" fontId="1" fillId="0" borderId="0" xfId="0" applyFont="1"/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4" xfId="0" applyBorder="1"/>
    <xf numFmtId="0" fontId="1" fillId="0" borderId="3" xfId="0" applyFont="1" applyBorder="1"/>
    <xf numFmtId="0" fontId="1" fillId="0" borderId="25" xfId="0" applyFont="1" applyBorder="1" applyAlignment="1">
      <alignment horizontal="center"/>
    </xf>
    <xf numFmtId="0" fontId="1" fillId="0" borderId="25" xfId="0" applyFont="1" applyBorder="1"/>
    <xf numFmtId="0" fontId="1" fillId="0" borderId="18" xfId="0" applyFont="1" applyBorder="1"/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1" fillId="0" borderId="32" xfId="0" applyFont="1" applyBorder="1"/>
    <xf numFmtId="0" fontId="1" fillId="0" borderId="33" xfId="0" applyFont="1" applyBorder="1"/>
    <xf numFmtId="0" fontId="1" fillId="0" borderId="20" xfId="0" applyFont="1" applyBorder="1" applyAlignment="1">
      <alignment horizontal="center"/>
    </xf>
    <xf numFmtId="0" fontId="0" fillId="0" borderId="35" xfId="0" applyBorder="1"/>
    <xf numFmtId="0" fontId="1" fillId="0" borderId="2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22" xfId="0" applyFont="1" applyBorder="1"/>
    <xf numFmtId="0" fontId="0" fillId="0" borderId="38" xfId="0" applyBorder="1"/>
    <xf numFmtId="0" fontId="0" fillId="0" borderId="40" xfId="0" applyBorder="1"/>
    <xf numFmtId="0" fontId="0" fillId="0" borderId="43" xfId="0" applyBorder="1"/>
    <xf numFmtId="0" fontId="1" fillId="0" borderId="21" xfId="0" applyFont="1" applyBorder="1"/>
    <xf numFmtId="0" fontId="1" fillId="0" borderId="39" xfId="0" applyFont="1" applyBorder="1"/>
    <xf numFmtId="0" fontId="1" fillId="0" borderId="45" xfId="0" applyFont="1" applyBorder="1"/>
    <xf numFmtId="0" fontId="1" fillId="0" borderId="4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0" xfId="0" applyFont="1" applyBorder="1"/>
    <xf numFmtId="0" fontId="1" fillId="0" borderId="8" xfId="0" applyFont="1" applyBorder="1" applyAlignment="1">
      <alignment horizontal="left"/>
    </xf>
    <xf numFmtId="0" fontId="1" fillId="0" borderId="29" xfId="0" applyFont="1" applyBorder="1"/>
    <xf numFmtId="0" fontId="0" fillId="0" borderId="47" xfId="0" applyBorder="1"/>
    <xf numFmtId="0" fontId="0" fillId="0" borderId="48" xfId="0" applyBorder="1"/>
    <xf numFmtId="0" fontId="0" fillId="0" borderId="44" xfId="0" applyBorder="1"/>
    <xf numFmtId="0" fontId="1" fillId="0" borderId="49" xfId="0" applyFont="1" applyBorder="1" applyAlignment="1">
      <alignment horizontal="center"/>
    </xf>
    <xf numFmtId="0" fontId="1" fillId="0" borderId="36" xfId="0" applyFont="1" applyBorder="1"/>
    <xf numFmtId="0" fontId="1" fillId="0" borderId="40" xfId="0" applyFont="1" applyBorder="1" applyAlignment="1">
      <alignment horizontal="center"/>
    </xf>
    <xf numFmtId="164" fontId="0" fillId="0" borderId="17" xfId="0" applyNumberFormat="1" applyBorder="1"/>
    <xf numFmtId="164" fontId="1" fillId="0" borderId="17" xfId="0" applyNumberFormat="1" applyFont="1" applyBorder="1"/>
    <xf numFmtId="164" fontId="0" fillId="0" borderId="34" xfId="0" applyNumberFormat="1" applyBorder="1"/>
    <xf numFmtId="164" fontId="0" fillId="0" borderId="24" xfId="0" applyNumberFormat="1" applyBorder="1"/>
    <xf numFmtId="164" fontId="0" fillId="0" borderId="38" xfId="0" applyNumberFormat="1" applyBorder="1"/>
    <xf numFmtId="164" fontId="1" fillId="0" borderId="38" xfId="0" applyNumberFormat="1" applyFont="1" applyBorder="1"/>
    <xf numFmtId="164" fontId="0" fillId="0" borderId="17" xfId="0" applyNumberFormat="1" applyBorder="1" applyAlignment="1">
      <alignment horizontal="center"/>
    </xf>
    <xf numFmtId="0" fontId="2" fillId="0" borderId="0" xfId="0" applyFont="1"/>
    <xf numFmtId="8" fontId="0" fillId="0" borderId="0" xfId="0" applyNumberFormat="1"/>
    <xf numFmtId="0" fontId="0" fillId="0" borderId="8" xfId="0" applyBorder="1" applyAlignment="1">
      <alignment horizontal="left"/>
    </xf>
    <xf numFmtId="164" fontId="3" fillId="0" borderId="17" xfId="0" applyNumberFormat="1" applyFont="1" applyBorder="1"/>
    <xf numFmtId="0" fontId="0" fillId="0" borderId="19" xfId="0" applyBorder="1" applyAlignment="1">
      <alignment wrapText="1"/>
    </xf>
    <xf numFmtId="0" fontId="0" fillId="0" borderId="21" xfId="0" applyBorder="1" applyAlignment="1">
      <alignment horizontal="left"/>
    </xf>
    <xf numFmtId="164" fontId="4" fillId="0" borderId="14" xfId="0" applyNumberFormat="1" applyFont="1" applyBorder="1"/>
    <xf numFmtId="164" fontId="0" fillId="0" borderId="14" xfId="0" applyNumberFormat="1" applyBorder="1" applyAlignment="1">
      <alignment wrapText="1"/>
    </xf>
    <xf numFmtId="164" fontId="0" fillId="0" borderId="44" xfId="0" applyNumberFormat="1" applyBorder="1"/>
    <xf numFmtId="164" fontId="0" fillId="0" borderId="17" xfId="0" applyNumberFormat="1" applyBorder="1" applyAlignment="1">
      <alignment wrapText="1"/>
    </xf>
    <xf numFmtId="0" fontId="0" fillId="0" borderId="17" xfId="0" applyBorder="1" applyAlignment="1">
      <alignment wrapText="1"/>
    </xf>
    <xf numFmtId="164" fontId="2" fillId="0" borderId="14" xfId="0" applyNumberFormat="1" applyFont="1" applyBorder="1"/>
    <xf numFmtId="164" fontId="4" fillId="0" borderId="15" xfId="0" applyNumberFormat="1" applyFont="1" applyBorder="1"/>
    <xf numFmtId="164" fontId="2" fillId="0" borderId="15" xfId="0" applyNumberFormat="1" applyFont="1" applyBorder="1"/>
    <xf numFmtId="0" fontId="2" fillId="0" borderId="14" xfId="0" applyFont="1" applyBorder="1"/>
    <xf numFmtId="0" fontId="4" fillId="0" borderId="14" xfId="0" applyFont="1" applyBorder="1"/>
    <xf numFmtId="0" fontId="2" fillId="0" borderId="17" xfId="0" applyFont="1" applyBorder="1"/>
    <xf numFmtId="0" fontId="2" fillId="0" borderId="24" xfId="0" applyFont="1" applyBorder="1"/>
    <xf numFmtId="0" fontId="2" fillId="0" borderId="19" xfId="0" applyFont="1" applyBorder="1"/>
    <xf numFmtId="0" fontId="4" fillId="0" borderId="17" xfId="0" applyFont="1" applyBorder="1"/>
    <xf numFmtId="0" fontId="2" fillId="0" borderId="20" xfId="0" applyFont="1" applyBorder="1"/>
    <xf numFmtId="0" fontId="4" fillId="0" borderId="22" xfId="0" applyFont="1" applyBorder="1"/>
    <xf numFmtId="0" fontId="2" fillId="0" borderId="15" xfId="0" applyFont="1" applyBorder="1"/>
    <xf numFmtId="0" fontId="2" fillId="0" borderId="23" xfId="0" applyFont="1" applyBorder="1"/>
    <xf numFmtId="0" fontId="2" fillId="0" borderId="22" xfId="0" applyFont="1" applyBorder="1"/>
    <xf numFmtId="164" fontId="5" fillId="0" borderId="14" xfId="0" applyNumberFormat="1" applyFont="1" applyBorder="1"/>
    <xf numFmtId="0" fontId="2" fillId="0" borderId="20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4" fontId="2" fillId="0" borderId="1" xfId="0" applyNumberFormat="1" applyFont="1" applyBorder="1"/>
    <xf numFmtId="0" fontId="1" fillId="0" borderId="35" xfId="0" applyFont="1" applyBorder="1"/>
    <xf numFmtId="164" fontId="2" fillId="0" borderId="34" xfId="0" applyNumberFormat="1" applyFont="1" applyBorder="1"/>
    <xf numFmtId="0" fontId="2" fillId="0" borderId="43" xfId="0" applyFont="1" applyBorder="1"/>
    <xf numFmtId="0" fontId="2" fillId="0" borderId="34" xfId="0" applyFont="1" applyBorder="1"/>
    <xf numFmtId="164" fontId="2" fillId="0" borderId="24" xfId="0" applyNumberFormat="1" applyFont="1" applyBorder="1"/>
    <xf numFmtId="164" fontId="2" fillId="0" borderId="17" xfId="0" applyNumberFormat="1" applyFont="1" applyBorder="1"/>
    <xf numFmtId="164" fontId="2" fillId="0" borderId="14" xfId="0" applyNumberFormat="1" applyFont="1" applyBorder="1" applyAlignment="1">
      <alignment horizontal="right"/>
    </xf>
    <xf numFmtId="164" fontId="2" fillId="0" borderId="38" xfId="0" applyNumberFormat="1" applyFont="1" applyBorder="1"/>
    <xf numFmtId="164" fontId="4" fillId="0" borderId="38" xfId="0" applyNumberFormat="1" applyFont="1" applyBorder="1"/>
    <xf numFmtId="0" fontId="2" fillId="0" borderId="44" xfId="0" applyFont="1" applyBorder="1"/>
    <xf numFmtId="0" fontId="4" fillId="0" borderId="17" xfId="0" applyFont="1" applyBorder="1" applyAlignment="1">
      <alignment wrapText="1"/>
    </xf>
    <xf numFmtId="164" fontId="6" fillId="0" borderId="14" xfId="0" applyNumberFormat="1" applyFont="1" applyBorder="1"/>
    <xf numFmtId="164" fontId="2" fillId="0" borderId="14" xfId="0" applyNumberFormat="1" applyFont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9" xfId="0" applyBorder="1" applyAlignment="1">
      <alignment wrapText="1"/>
    </xf>
    <xf numFmtId="0" fontId="2" fillId="0" borderId="17" xfId="0" applyFont="1" applyBorder="1" applyAlignment="1">
      <alignment horizontal="left"/>
    </xf>
    <xf numFmtId="164" fontId="4" fillId="0" borderId="24" xfId="0" applyNumberFormat="1" applyFont="1" applyBorder="1"/>
    <xf numFmtId="0" fontId="0" fillId="0" borderId="46" xfId="0" applyBorder="1" applyAlignment="1">
      <alignment horizontal="center"/>
    </xf>
    <xf numFmtId="164" fontId="10" fillId="0" borderId="14" xfId="0" applyNumberFormat="1" applyFont="1" applyBorder="1" applyAlignment="1">
      <alignment wrapText="1"/>
    </xf>
    <xf numFmtId="164" fontId="11" fillId="0" borderId="34" xfId="0" applyNumberFormat="1" applyFont="1" applyBorder="1"/>
    <xf numFmtId="164" fontId="6" fillId="0" borderId="17" xfId="0" applyNumberFormat="1" applyFont="1" applyBorder="1"/>
    <xf numFmtId="0" fontId="12" fillId="0" borderId="17" xfId="0" applyFont="1" applyBorder="1"/>
    <xf numFmtId="164" fontId="6" fillId="0" borderId="15" xfId="0" applyNumberFormat="1" applyFont="1" applyBorder="1"/>
    <xf numFmtId="164" fontId="0" fillId="0" borderId="22" xfId="0" applyNumberFormat="1" applyBorder="1"/>
    <xf numFmtId="164" fontId="6" fillId="0" borderId="34" xfId="0" applyNumberFormat="1" applyFont="1" applyBorder="1"/>
    <xf numFmtId="164" fontId="14" fillId="0" borderId="14" xfId="0" applyNumberFormat="1" applyFont="1" applyBorder="1"/>
    <xf numFmtId="164" fontId="13" fillId="0" borderId="14" xfId="0" applyNumberFormat="1" applyFont="1" applyBorder="1"/>
    <xf numFmtId="164" fontId="14" fillId="0" borderId="38" xfId="0" applyNumberFormat="1" applyFont="1" applyBorder="1"/>
    <xf numFmtId="0" fontId="2" fillId="0" borderId="14" xfId="0" applyFont="1" applyBorder="1" applyAlignment="1">
      <alignment wrapText="1"/>
    </xf>
    <xf numFmtId="164" fontId="2" fillId="0" borderId="0" xfId="0" applyNumberFormat="1" applyFont="1"/>
    <xf numFmtId="164" fontId="2" fillId="0" borderId="32" xfId="0" applyNumberFormat="1" applyFont="1" applyBorder="1"/>
    <xf numFmtId="164" fontId="2" fillId="0" borderId="45" xfId="0" applyNumberFormat="1" applyFont="1" applyBorder="1"/>
    <xf numFmtId="0" fontId="2" fillId="0" borderId="32" xfId="0" applyFont="1" applyBorder="1" applyAlignment="1">
      <alignment wrapText="1"/>
    </xf>
    <xf numFmtId="0" fontId="2" fillId="0" borderId="32" xfId="0" applyFont="1" applyBorder="1"/>
    <xf numFmtId="0" fontId="2" fillId="0" borderId="33" xfId="0" applyFont="1" applyBorder="1" applyAlignment="1">
      <alignment wrapText="1"/>
    </xf>
    <xf numFmtId="0" fontId="2" fillId="0" borderId="0" xfId="0" applyFont="1" applyAlignment="1">
      <alignment horizontal="center"/>
    </xf>
    <xf numFmtId="164" fontId="2" fillId="0" borderId="41" xfId="0" applyNumberFormat="1" applyFont="1" applyBorder="1"/>
    <xf numFmtId="164" fontId="2" fillId="0" borderId="11" xfId="0" applyNumberFormat="1" applyFont="1" applyBorder="1"/>
    <xf numFmtId="0" fontId="2" fillId="0" borderId="41" xfId="0" applyFont="1" applyBorder="1"/>
    <xf numFmtId="164" fontId="4" fillId="0" borderId="41" xfId="0" applyNumberFormat="1" applyFont="1" applyBorder="1"/>
    <xf numFmtId="0" fontId="2" fillId="0" borderId="31" xfId="0" applyFont="1" applyBorder="1" applyAlignment="1">
      <alignment wrapText="1"/>
    </xf>
    <xf numFmtId="164" fontId="14" fillId="0" borderId="17" xfId="0" applyNumberFormat="1" applyFont="1" applyBorder="1"/>
    <xf numFmtId="0" fontId="10" fillId="0" borderId="39" xfId="0" applyFont="1" applyBorder="1" applyAlignment="1">
      <alignment wrapText="1"/>
    </xf>
    <xf numFmtId="164" fontId="15" fillId="0" borderId="14" xfId="0" applyNumberFormat="1" applyFont="1" applyBorder="1"/>
    <xf numFmtId="0" fontId="6" fillId="0" borderId="8" xfId="0" applyFont="1" applyBorder="1"/>
    <xf numFmtId="164" fontId="16" fillId="0" borderId="38" xfId="0" applyNumberFormat="1" applyFont="1" applyBorder="1" applyAlignment="1">
      <alignment wrapText="1"/>
    </xf>
    <xf numFmtId="164" fontId="16" fillId="0" borderId="14" xfId="0" applyNumberFormat="1" applyFont="1" applyBorder="1"/>
    <xf numFmtId="0" fontId="6" fillId="0" borderId="9" xfId="0" applyFont="1" applyBorder="1"/>
    <xf numFmtId="0" fontId="16" fillId="0" borderId="17" xfId="0" applyFont="1" applyBorder="1" applyAlignment="1">
      <alignment wrapText="1"/>
    </xf>
    <xf numFmtId="164" fontId="16" fillId="0" borderId="14" xfId="0" applyNumberFormat="1" applyFont="1" applyBorder="1" applyAlignment="1">
      <alignment wrapText="1"/>
    </xf>
    <xf numFmtId="0" fontId="6" fillId="0" borderId="20" xfId="0" applyFont="1" applyBorder="1"/>
    <xf numFmtId="0" fontId="11" fillId="0" borderId="0" xfId="0" applyFont="1"/>
    <xf numFmtId="164" fontId="11" fillId="0" borderId="14" xfId="0" applyNumberFormat="1" applyFont="1" applyBorder="1"/>
    <xf numFmtId="165" fontId="0" fillId="0" borderId="0" xfId="6" applyNumberFormat="1" applyFont="1" applyFill="1" applyBorder="1"/>
    <xf numFmtId="0" fontId="19" fillId="0" borderId="17" xfId="0" applyFont="1" applyBorder="1" applyAlignment="1">
      <alignment wrapText="1"/>
    </xf>
    <xf numFmtId="0" fontId="13" fillId="0" borderId="41" xfId="0" applyFont="1" applyBorder="1"/>
    <xf numFmtId="14" fontId="0" fillId="0" borderId="0" xfId="0" applyNumberFormat="1"/>
    <xf numFmtId="0" fontId="2" fillId="0" borderId="8" xfId="0" applyFont="1" applyBorder="1"/>
    <xf numFmtId="164" fontId="7" fillId="0" borderId="14" xfId="0" applyNumberFormat="1" applyFont="1" applyBorder="1"/>
    <xf numFmtId="164" fontId="7" fillId="0" borderId="14" xfId="0" applyNumberFormat="1" applyFont="1" applyBorder="1" applyAlignment="1">
      <alignment wrapText="1"/>
    </xf>
    <xf numFmtId="164" fontId="20" fillId="0" borderId="14" xfId="0" applyNumberFormat="1" applyFont="1" applyBorder="1" applyAlignment="1">
      <alignment wrapText="1"/>
    </xf>
    <xf numFmtId="164" fontId="7" fillId="0" borderId="38" xfId="0" applyNumberFormat="1" applyFont="1" applyBorder="1" applyAlignment="1">
      <alignment wrapText="1"/>
    </xf>
    <xf numFmtId="0" fontId="2" fillId="0" borderId="29" xfId="0" applyFont="1" applyBorder="1" applyAlignment="1">
      <alignment vertical="top" wrapText="1"/>
    </xf>
    <xf numFmtId="1" fontId="0" fillId="0" borderId="0" xfId="0" applyNumberFormat="1"/>
    <xf numFmtId="164" fontId="20" fillId="0" borderId="14" xfId="0" applyNumberFormat="1" applyFont="1" applyBorder="1"/>
    <xf numFmtId="164" fontId="21" fillId="0" borderId="14" xfId="0" applyNumberFormat="1" applyFont="1" applyBorder="1" applyAlignment="1">
      <alignment wrapText="1"/>
    </xf>
    <xf numFmtId="164" fontId="19" fillId="0" borderId="14" xfId="0" applyNumberFormat="1" applyFont="1" applyBorder="1"/>
    <xf numFmtId="164" fontId="22" fillId="0" borderId="17" xfId="0" applyNumberFormat="1" applyFont="1" applyBorder="1"/>
    <xf numFmtId="164" fontId="22" fillId="0" borderId="14" xfId="0" applyNumberFormat="1" applyFont="1" applyBorder="1" applyAlignment="1">
      <alignment wrapText="1"/>
    </xf>
    <xf numFmtId="0" fontId="0" fillId="0" borderId="14" xfId="0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0" fillId="0" borderId="14" xfId="0" applyFont="1" applyBorder="1" applyAlignment="1">
      <alignment wrapText="1"/>
    </xf>
    <xf numFmtId="0" fontId="20" fillId="0" borderId="1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/>
    <xf numFmtId="6" fontId="2" fillId="0" borderId="9" xfId="0" applyNumberFormat="1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165" fontId="1" fillId="0" borderId="0" xfId="6" applyNumberFormat="1" applyFont="1" applyFill="1" applyBorder="1"/>
    <xf numFmtId="44" fontId="6" fillId="0" borderId="20" xfId="5" applyFont="1" applyBorder="1" applyAlignment="1">
      <alignment wrapText="1"/>
    </xf>
    <xf numFmtId="0" fontId="6" fillId="0" borderId="0" xfId="0" applyFont="1"/>
    <xf numFmtId="164" fontId="2" fillId="0" borderId="17" xfId="0" applyNumberFormat="1" applyFont="1" applyBorder="1" applyAlignment="1">
      <alignment horizontal="right"/>
    </xf>
    <xf numFmtId="165" fontId="17" fillId="0" borderId="0" xfId="6" applyNumberFormat="1" applyFont="1" applyFill="1" applyBorder="1"/>
    <xf numFmtId="164" fontId="18" fillId="0" borderId="17" xfId="0" applyNumberFormat="1" applyFont="1" applyBorder="1"/>
    <xf numFmtId="0" fontId="23" fillId="0" borderId="8" xfId="0" applyFont="1" applyBorder="1" applyAlignment="1">
      <alignment horizontal="left" wrapText="1"/>
    </xf>
    <xf numFmtId="0" fontId="4" fillId="0" borderId="17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0" fontId="21" fillId="0" borderId="17" xfId="0" applyFont="1" applyBorder="1" applyAlignment="1">
      <alignment wrapText="1"/>
    </xf>
    <xf numFmtId="0" fontId="2" fillId="0" borderId="30" xfId="0" applyFont="1" applyBorder="1"/>
    <xf numFmtId="0" fontId="2" fillId="0" borderId="17" xfId="0" applyFont="1" applyBorder="1" applyAlignment="1">
      <alignment wrapText="1"/>
    </xf>
    <xf numFmtId="164" fontId="2" fillId="0" borderId="15" xfId="0" applyNumberFormat="1" applyFont="1" applyBorder="1" applyAlignment="1">
      <alignment horizontal="right"/>
    </xf>
    <xf numFmtId="164" fontId="4" fillId="0" borderId="15" xfId="0" applyNumberFormat="1" applyFont="1" applyBorder="1" applyAlignment="1">
      <alignment horizontal="center"/>
    </xf>
    <xf numFmtId="164" fontId="4" fillId="0" borderId="22" xfId="0" applyNumberFormat="1" applyFont="1" applyBorder="1"/>
    <xf numFmtId="0" fontId="2" fillId="0" borderId="11" xfId="0" applyFont="1" applyBorder="1"/>
    <xf numFmtId="164" fontId="4" fillId="0" borderId="34" xfId="0" applyNumberFormat="1" applyFont="1" applyBorder="1"/>
    <xf numFmtId="0" fontId="1" fillId="0" borderId="42" xfId="0" applyFont="1" applyBorder="1"/>
    <xf numFmtId="0" fontId="1" fillId="0" borderId="1" xfId="0" applyFont="1" applyBorder="1"/>
    <xf numFmtId="0" fontId="1" fillId="0" borderId="15" xfId="0" applyFont="1" applyBorder="1"/>
    <xf numFmtId="0" fontId="1" fillId="0" borderId="40" xfId="0" applyFont="1" applyBorder="1"/>
    <xf numFmtId="0" fontId="2" fillId="0" borderId="29" xfId="0" applyFont="1" applyBorder="1"/>
    <xf numFmtId="0" fontId="2" fillId="0" borderId="38" xfId="0" applyFont="1" applyBorder="1"/>
    <xf numFmtId="164" fontId="2" fillId="0" borderId="44" xfId="0" applyNumberFormat="1" applyFont="1" applyBorder="1"/>
    <xf numFmtId="164" fontId="21" fillId="0" borderId="34" xfId="0" applyNumberFormat="1" applyFont="1" applyBorder="1" applyAlignment="1">
      <alignment wrapText="1"/>
    </xf>
    <xf numFmtId="164" fontId="2" fillId="0" borderId="22" xfId="0" applyNumberFormat="1" applyFont="1" applyBorder="1"/>
    <xf numFmtId="165" fontId="2" fillId="0" borderId="17" xfId="6" applyNumberFormat="1" applyFont="1" applyBorder="1"/>
    <xf numFmtId="0" fontId="4" fillId="0" borderId="0" xfId="0" applyFont="1" applyAlignment="1">
      <alignment horizontal="center"/>
    </xf>
    <xf numFmtId="164" fontId="2" fillId="0" borderId="14" xfId="0" applyNumberFormat="1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164" fontId="2" fillId="0" borderId="17" xfId="0" applyNumberFormat="1" applyFont="1" applyBorder="1" applyAlignment="1">
      <alignment wrapText="1"/>
    </xf>
    <xf numFmtId="164" fontId="4" fillId="0" borderId="17" xfId="0" applyNumberFormat="1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4" fillId="0" borderId="34" xfId="0" applyFont="1" applyBorder="1" applyAlignment="1">
      <alignment horizontal="left"/>
    </xf>
    <xf numFmtId="0" fontId="24" fillId="0" borderId="43" xfId="0" applyFont="1" applyBorder="1" applyAlignment="1">
      <alignment horizontal="center"/>
    </xf>
    <xf numFmtId="0" fontId="23" fillId="0" borderId="43" xfId="0" applyFont="1" applyBorder="1"/>
    <xf numFmtId="0" fontId="23" fillId="0" borderId="50" xfId="0" applyFont="1" applyBorder="1"/>
    <xf numFmtId="0" fontId="23" fillId="0" borderId="0" xfId="0" applyFont="1"/>
    <xf numFmtId="0" fontId="23" fillId="0" borderId="38" xfId="0" applyFont="1" applyBorder="1"/>
    <xf numFmtId="0" fontId="23" fillId="0" borderId="14" xfId="0" applyFont="1" applyBorder="1"/>
    <xf numFmtId="14" fontId="24" fillId="0" borderId="0" xfId="0" applyNumberFormat="1" applyFont="1"/>
    <xf numFmtId="14" fontId="24" fillId="0" borderId="38" xfId="0" applyNumberFormat="1" applyFont="1" applyBorder="1"/>
    <xf numFmtId="164" fontId="23" fillId="0" borderId="0" xfId="0" applyNumberFormat="1" applyFont="1"/>
    <xf numFmtId="14" fontId="23" fillId="0" borderId="0" xfId="0" applyNumberFormat="1" applyFont="1" applyAlignment="1">
      <alignment horizontal="center"/>
    </xf>
    <xf numFmtId="0" fontId="24" fillId="0" borderId="14" xfId="0" applyFont="1" applyBorder="1"/>
    <xf numFmtId="164" fontId="24" fillId="0" borderId="0" xfId="0" applyNumberFormat="1" applyFont="1"/>
    <xf numFmtId="44" fontId="23" fillId="0" borderId="0" xfId="5" applyFont="1" applyBorder="1"/>
    <xf numFmtId="44" fontId="23" fillId="0" borderId="38" xfId="5" applyFont="1" applyBorder="1"/>
    <xf numFmtId="164" fontId="25" fillId="0" borderId="0" xfId="0" applyNumberFormat="1" applyFont="1"/>
    <xf numFmtId="0" fontId="25" fillId="0" borderId="0" xfId="0" applyFont="1"/>
    <xf numFmtId="164" fontId="25" fillId="0" borderId="1" xfId="0" applyNumberFormat="1" applyFont="1" applyBorder="1"/>
    <xf numFmtId="164" fontId="26" fillId="0" borderId="0" xfId="0" applyNumberFormat="1" applyFont="1"/>
    <xf numFmtId="164" fontId="26" fillId="0" borderId="2" xfId="0" applyNumberFormat="1" applyFont="1" applyBorder="1"/>
    <xf numFmtId="0" fontId="25" fillId="0" borderId="14" xfId="0" applyFont="1" applyBorder="1"/>
    <xf numFmtId="0" fontId="25" fillId="0" borderId="15" xfId="0" applyFont="1" applyBorder="1"/>
    <xf numFmtId="164" fontId="26" fillId="0" borderId="1" xfId="0" applyNumberFormat="1" applyFont="1" applyBorder="1"/>
    <xf numFmtId="0" fontId="23" fillId="0" borderId="1" xfId="0" applyFont="1" applyBorder="1"/>
    <xf numFmtId="0" fontId="23" fillId="0" borderId="44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4" fillId="0" borderId="14" xfId="0" applyFont="1" applyBorder="1" applyAlignment="1">
      <alignment horizontal="left"/>
    </xf>
    <xf numFmtId="0" fontId="24" fillId="0" borderId="0" xfId="0" applyFont="1" applyAlignment="1">
      <alignment horizontal="left"/>
    </xf>
  </cellXfs>
  <cellStyles count="7">
    <cellStyle name="Comma" xfId="6" builtinId="3"/>
    <cellStyle name="Currency" xfId="5" builtinId="4"/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U67"/>
  <sheetViews>
    <sheetView view="pageLayout" topLeftCell="A11" zoomScale="115" zoomScaleNormal="110" zoomScalePageLayoutView="115" workbookViewId="0">
      <selection activeCell="D19" sqref="D19"/>
    </sheetView>
  </sheetViews>
  <sheetFormatPr defaultColWidth="8.85546875" defaultRowHeight="15" x14ac:dyDescent="0.25"/>
  <cols>
    <col min="1" max="1" width="27.140625" customWidth="1"/>
    <col min="2" max="2" width="13.28515625" customWidth="1"/>
    <col min="3" max="3" width="12.42578125" customWidth="1"/>
    <col min="4" max="4" width="24.85546875" customWidth="1"/>
    <col min="5" max="5" width="1.42578125" customWidth="1"/>
    <col min="6" max="6" width="16" customWidth="1"/>
    <col min="7" max="7" width="11.42578125" customWidth="1"/>
    <col min="8" max="8" width="22.42578125" customWidth="1"/>
  </cols>
  <sheetData>
    <row r="1" spans="1:11" ht="15.75" thickBot="1" x14ac:dyDescent="0.3">
      <c r="A1" s="47"/>
      <c r="B1" s="27" t="s">
        <v>0</v>
      </c>
      <c r="C1" s="28"/>
      <c r="D1" s="28"/>
      <c r="E1" s="48"/>
      <c r="F1" s="34"/>
      <c r="G1" s="59" t="s">
        <v>3</v>
      </c>
      <c r="H1" s="60"/>
    </row>
    <row r="2" spans="1:11" x14ac:dyDescent="0.25">
      <c r="A2" s="49" t="s">
        <v>1</v>
      </c>
      <c r="B2" s="50" t="s">
        <v>4</v>
      </c>
      <c r="C2" s="50" t="s">
        <v>29</v>
      </c>
      <c r="D2" s="51" t="s">
        <v>2</v>
      </c>
      <c r="E2" s="50"/>
      <c r="F2" s="50" t="s">
        <v>1</v>
      </c>
      <c r="G2" s="50" t="s">
        <v>30</v>
      </c>
      <c r="H2" s="61" t="s">
        <v>5</v>
      </c>
    </row>
    <row r="3" spans="1:11" x14ac:dyDescent="0.25">
      <c r="A3" s="71" t="s">
        <v>173</v>
      </c>
      <c r="B3" s="107">
        <v>750</v>
      </c>
      <c r="C3" s="107"/>
      <c r="D3" s="125"/>
      <c r="E3" s="64"/>
      <c r="F3" s="64"/>
      <c r="G3" s="65"/>
      <c r="H3" s="57"/>
    </row>
    <row r="4" spans="1:11" x14ac:dyDescent="0.25">
      <c r="A4" s="71" t="s">
        <v>139</v>
      </c>
      <c r="B4" s="80">
        <v>2000</v>
      </c>
      <c r="C4" s="80"/>
      <c r="D4" s="6"/>
      <c r="E4" s="6"/>
      <c r="F4" s="6"/>
      <c r="G4" s="6"/>
      <c r="H4" s="12"/>
    </row>
    <row r="5" spans="1:11" x14ac:dyDescent="0.25">
      <c r="A5" s="1" t="s">
        <v>82</v>
      </c>
      <c r="B5" s="80">
        <v>550</v>
      </c>
      <c r="C5" s="80"/>
      <c r="D5" s="6"/>
      <c r="E5" s="6"/>
      <c r="F5" s="6"/>
      <c r="G5" s="6"/>
      <c r="H5" s="12"/>
    </row>
    <row r="6" spans="1:11" x14ac:dyDescent="0.25">
      <c r="A6" s="1" t="s">
        <v>83</v>
      </c>
      <c r="B6" s="80">
        <v>1500</v>
      </c>
      <c r="C6" s="80"/>
      <c r="D6" s="6"/>
      <c r="E6" s="6"/>
      <c r="F6" s="6"/>
      <c r="G6" s="6"/>
      <c r="H6" s="12"/>
    </row>
    <row r="7" spans="1:11" x14ac:dyDescent="0.25">
      <c r="A7" s="1" t="s">
        <v>198</v>
      </c>
      <c r="B7" s="80">
        <v>300</v>
      </c>
      <c r="C7" s="80"/>
      <c r="D7" s="6"/>
      <c r="E7" s="6"/>
      <c r="F7" s="9"/>
      <c r="G7" s="9"/>
      <c r="H7" s="12"/>
    </row>
    <row r="8" spans="1:11" x14ac:dyDescent="0.25">
      <c r="A8" s="1" t="s">
        <v>36</v>
      </c>
      <c r="B8" s="80">
        <v>0</v>
      </c>
      <c r="C8" s="80"/>
      <c r="D8" s="6"/>
      <c r="E8" s="6"/>
      <c r="F8" s="6" t="s">
        <v>48</v>
      </c>
      <c r="G8" s="111">
        <v>2000</v>
      </c>
      <c r="H8" s="2"/>
    </row>
    <row r="9" spans="1:11" x14ac:dyDescent="0.25">
      <c r="A9" s="1" t="s">
        <v>138</v>
      </c>
      <c r="B9" s="80">
        <v>3000</v>
      </c>
      <c r="C9" s="80"/>
      <c r="D9" s="131"/>
      <c r="E9" s="6"/>
      <c r="F9" s="6" t="s">
        <v>50</v>
      </c>
      <c r="G9" s="187">
        <v>500</v>
      </c>
      <c r="H9" s="2"/>
    </row>
    <row r="10" spans="1:11" x14ac:dyDescent="0.25">
      <c r="A10" s="1" t="s">
        <v>71</v>
      </c>
      <c r="B10" s="80">
        <v>40</v>
      </c>
      <c r="C10" s="80"/>
      <c r="D10" s="6"/>
      <c r="E10" s="6"/>
      <c r="F10" s="6"/>
      <c r="G10" s="187"/>
      <c r="H10" s="2"/>
    </row>
    <row r="11" spans="1:11" x14ac:dyDescent="0.25">
      <c r="A11" s="1" t="s">
        <v>113</v>
      </c>
      <c r="B11" s="80">
        <v>7500</v>
      </c>
      <c r="C11" s="80"/>
      <c r="D11" s="155"/>
      <c r="E11" s="6"/>
      <c r="F11" s="80" t="s">
        <v>49</v>
      </c>
      <c r="G11" s="111">
        <v>1678</v>
      </c>
      <c r="H11" s="181"/>
    </row>
    <row r="12" spans="1:11" x14ac:dyDescent="0.25">
      <c r="A12" s="1" t="s">
        <v>38</v>
      </c>
      <c r="B12" s="80">
        <v>12000</v>
      </c>
      <c r="C12" s="80"/>
      <c r="D12" s="6"/>
      <c r="E12" s="6"/>
      <c r="F12" s="80" t="s">
        <v>197</v>
      </c>
      <c r="G12" s="193">
        <v>60</v>
      </c>
      <c r="H12" s="182"/>
    </row>
    <row r="13" spans="1:11" x14ac:dyDescent="0.25">
      <c r="A13" s="1" t="s">
        <v>246</v>
      </c>
      <c r="B13" s="80">
        <v>5000</v>
      </c>
      <c r="C13" s="80"/>
      <c r="D13" s="6"/>
      <c r="E13" s="6"/>
      <c r="F13" s="80"/>
      <c r="G13" s="193"/>
      <c r="H13" s="182"/>
    </row>
    <row r="14" spans="1:11" x14ac:dyDescent="0.25">
      <c r="A14" s="1" t="s">
        <v>47</v>
      </c>
      <c r="B14" s="80">
        <v>0</v>
      </c>
      <c r="C14" s="80"/>
      <c r="D14" s="6"/>
      <c r="E14" s="6"/>
      <c r="F14" s="6" t="s">
        <v>103</v>
      </c>
      <c r="G14" s="111">
        <v>1500</v>
      </c>
      <c r="H14" s="2"/>
      <c r="K14" s="69"/>
    </row>
    <row r="15" spans="1:11" x14ac:dyDescent="0.25">
      <c r="A15" s="1" t="s">
        <v>41</v>
      </c>
      <c r="B15" s="80">
        <v>400</v>
      </c>
      <c r="C15" s="80"/>
      <c r="D15" s="6"/>
      <c r="E15" s="6"/>
      <c r="F15" s="6" t="s">
        <v>110</v>
      </c>
      <c r="G15" s="194">
        <f>SUM(G8:G14)</f>
        <v>5738</v>
      </c>
      <c r="H15" s="2"/>
    </row>
    <row r="16" spans="1:11" x14ac:dyDescent="0.25">
      <c r="A16" s="1" t="s">
        <v>193</v>
      </c>
      <c r="B16" s="80">
        <v>50</v>
      </c>
      <c r="C16" s="80"/>
      <c r="D16" s="6"/>
      <c r="E16" s="6"/>
      <c r="F16" s="6"/>
      <c r="G16" s="68"/>
      <c r="H16" s="2"/>
    </row>
    <row r="17" spans="1:8" x14ac:dyDescent="0.25">
      <c r="A17" s="1" t="s">
        <v>42</v>
      </c>
      <c r="B17" s="80">
        <v>2600</v>
      </c>
      <c r="C17" s="80"/>
      <c r="D17" s="6"/>
      <c r="E17" s="6"/>
      <c r="F17" s="6"/>
      <c r="G17" s="72"/>
      <c r="H17" s="2"/>
    </row>
    <row r="18" spans="1:8" x14ac:dyDescent="0.25">
      <c r="A18" s="1" t="s">
        <v>221</v>
      </c>
      <c r="B18" s="80">
        <v>5000</v>
      </c>
      <c r="C18" s="80"/>
      <c r="D18" s="76"/>
      <c r="E18" s="6"/>
      <c r="F18" s="6"/>
      <c r="G18" s="62"/>
      <c r="H18" s="2"/>
    </row>
    <row r="19" spans="1:8" x14ac:dyDescent="0.25">
      <c r="A19" s="1" t="s">
        <v>43</v>
      </c>
      <c r="B19" s="80">
        <v>2000</v>
      </c>
      <c r="C19" s="80"/>
      <c r="D19" s="6"/>
      <c r="E19" s="6"/>
      <c r="F19" s="6"/>
      <c r="G19" s="62"/>
      <c r="H19" s="2"/>
    </row>
    <row r="20" spans="1:8" ht="30" customHeight="1" x14ac:dyDescent="0.25">
      <c r="A20" s="1" t="s">
        <v>44</v>
      </c>
      <c r="B20" s="80">
        <v>4000</v>
      </c>
      <c r="C20" s="80"/>
      <c r="D20" s="78"/>
      <c r="E20" s="6"/>
      <c r="F20" s="6"/>
      <c r="G20" s="62"/>
      <c r="H20" s="2"/>
    </row>
    <row r="21" spans="1:8" x14ac:dyDescent="0.25">
      <c r="B21" s="80"/>
      <c r="C21" s="75">
        <f>SUM(B3:B20)</f>
        <v>46690</v>
      </c>
      <c r="D21" s="10"/>
      <c r="E21" s="6"/>
      <c r="F21" s="6"/>
      <c r="G21" s="62"/>
      <c r="H21" s="2"/>
    </row>
    <row r="22" spans="1:8" x14ac:dyDescent="0.25">
      <c r="A22" t="s">
        <v>45</v>
      </c>
      <c r="B22" s="80">
        <v>2000</v>
      </c>
      <c r="C22" s="80"/>
      <c r="D22" s="10"/>
      <c r="E22" s="6"/>
      <c r="F22" s="6"/>
      <c r="G22" s="62"/>
      <c r="H22" s="2"/>
    </row>
    <row r="23" spans="1:8" x14ac:dyDescent="0.25">
      <c r="A23" t="s">
        <v>144</v>
      </c>
      <c r="B23" s="111">
        <v>500</v>
      </c>
      <c r="C23" s="80"/>
      <c r="D23" s="127"/>
      <c r="E23" s="6"/>
      <c r="F23" s="6"/>
      <c r="G23" s="62"/>
      <c r="H23" s="2"/>
    </row>
    <row r="24" spans="1:8" x14ac:dyDescent="0.25">
      <c r="A24" t="s">
        <v>130</v>
      </c>
      <c r="B24" s="80">
        <v>3000</v>
      </c>
      <c r="C24" s="80"/>
      <c r="D24" s="10"/>
      <c r="E24" s="6"/>
      <c r="F24" s="6"/>
      <c r="G24" s="62"/>
      <c r="H24" s="2"/>
    </row>
    <row r="25" spans="1:8" x14ac:dyDescent="0.25">
      <c r="A25" t="s">
        <v>121</v>
      </c>
      <c r="B25" s="80">
        <v>1300</v>
      </c>
      <c r="C25" s="80"/>
      <c r="D25" s="10" t="s">
        <v>253</v>
      </c>
      <c r="E25" s="6"/>
      <c r="F25" s="6"/>
      <c r="G25" s="62"/>
      <c r="H25" s="2"/>
    </row>
    <row r="26" spans="1:8" x14ac:dyDescent="0.25">
      <c r="B26" s="80"/>
      <c r="C26" s="75">
        <f>SUM(B22:B25)</f>
        <v>6800</v>
      </c>
      <c r="D26" s="10"/>
      <c r="E26" s="6"/>
      <c r="F26" s="6"/>
      <c r="G26" s="62"/>
      <c r="H26" s="2"/>
    </row>
    <row r="27" spans="1:8" x14ac:dyDescent="0.25">
      <c r="A27" s="1" t="s">
        <v>46</v>
      </c>
      <c r="B27" s="80">
        <v>0</v>
      </c>
      <c r="C27" s="75"/>
      <c r="D27" s="6"/>
      <c r="E27" s="6"/>
      <c r="F27" s="6"/>
      <c r="G27" s="62"/>
      <c r="H27" s="2"/>
    </row>
    <row r="28" spans="1:8" x14ac:dyDescent="0.25">
      <c r="A28" s="1" t="s">
        <v>57</v>
      </c>
      <c r="B28" s="112">
        <v>650</v>
      </c>
      <c r="C28" s="75"/>
      <c r="D28" s="6"/>
      <c r="E28" s="6"/>
      <c r="F28" s="6"/>
      <c r="G28" s="62"/>
      <c r="H28" s="2"/>
    </row>
    <row r="29" spans="1:8" x14ac:dyDescent="0.25">
      <c r="A29" s="1"/>
      <c r="B29" s="80"/>
      <c r="C29" s="75">
        <f>SUM(B27:B28)</f>
        <v>650</v>
      </c>
      <c r="D29" s="6"/>
      <c r="E29" s="6"/>
      <c r="F29" s="6"/>
      <c r="G29" s="62"/>
      <c r="H29" s="2"/>
    </row>
    <row r="30" spans="1:8" x14ac:dyDescent="0.25">
      <c r="A30" s="1"/>
      <c r="B30" s="80"/>
      <c r="C30" s="75"/>
      <c r="D30" s="6"/>
      <c r="E30" s="6"/>
      <c r="F30" s="6"/>
      <c r="G30" s="63"/>
      <c r="H30" s="2"/>
    </row>
    <row r="31" spans="1:8" x14ac:dyDescent="0.25">
      <c r="A31" s="1" t="s">
        <v>84</v>
      </c>
      <c r="B31" s="80">
        <v>350</v>
      </c>
      <c r="C31" s="75"/>
      <c r="D31" s="152"/>
      <c r="E31" s="6"/>
      <c r="F31" s="6"/>
      <c r="G31" s="62"/>
      <c r="H31" s="2"/>
    </row>
    <row r="32" spans="1:8" x14ac:dyDescent="0.25">
      <c r="A32" s="56" t="s">
        <v>37</v>
      </c>
      <c r="B32" s="82">
        <v>1700</v>
      </c>
      <c r="C32" s="82"/>
      <c r="D32" s="128"/>
      <c r="E32" s="14"/>
      <c r="F32" s="14"/>
      <c r="G32" s="129"/>
      <c r="H32" s="44"/>
    </row>
    <row r="33" spans="1:99" x14ac:dyDescent="0.25">
      <c r="A33" s="37" t="s">
        <v>105</v>
      </c>
      <c r="B33" s="107">
        <v>0</v>
      </c>
      <c r="C33" s="107"/>
      <c r="D33" s="130"/>
      <c r="E33" s="64"/>
      <c r="F33" s="64"/>
      <c r="G33" s="65"/>
      <c r="H33" s="57"/>
    </row>
    <row r="34" spans="1:99" x14ac:dyDescent="0.25">
      <c r="A34" s="1" t="s">
        <v>114</v>
      </c>
      <c r="B34" s="80">
        <v>1000</v>
      </c>
      <c r="C34" s="80"/>
      <c r="D34" s="117"/>
      <c r="E34" s="6"/>
      <c r="F34" s="6"/>
      <c r="G34" s="62"/>
      <c r="H34" s="2"/>
    </row>
    <row r="35" spans="1:99" x14ac:dyDescent="0.25">
      <c r="A35" s="1" t="s">
        <v>39</v>
      </c>
      <c r="B35" s="80">
        <v>350</v>
      </c>
      <c r="C35" s="80"/>
      <c r="D35" s="117"/>
      <c r="E35" s="6"/>
      <c r="F35" s="6"/>
      <c r="G35" s="62"/>
      <c r="H35" s="2"/>
    </row>
    <row r="36" spans="1:99" x14ac:dyDescent="0.25">
      <c r="A36" s="1" t="s">
        <v>40</v>
      </c>
      <c r="B36" s="80">
        <v>800</v>
      </c>
      <c r="C36" s="80"/>
      <c r="D36" s="80"/>
      <c r="E36" s="6"/>
      <c r="F36" s="6"/>
      <c r="G36" s="62"/>
      <c r="H36" s="2"/>
    </row>
    <row r="37" spans="1:99" x14ac:dyDescent="0.25">
      <c r="A37" s="1" t="s">
        <v>85</v>
      </c>
      <c r="B37" s="80">
        <v>55</v>
      </c>
      <c r="C37" s="75">
        <f>SUM(B30:B37)</f>
        <v>4255</v>
      </c>
      <c r="D37" s="126"/>
      <c r="E37" s="6"/>
      <c r="F37" s="6"/>
      <c r="G37" s="62"/>
      <c r="H37" s="2"/>
    </row>
    <row r="38" spans="1:99" x14ac:dyDescent="0.25">
      <c r="B38" s="80"/>
      <c r="C38" s="85"/>
      <c r="D38" s="9"/>
      <c r="E38" s="62"/>
      <c r="F38" s="6"/>
      <c r="G38" s="6"/>
      <c r="H38" s="10"/>
    </row>
    <row r="39" spans="1:99" ht="13.5" customHeight="1" x14ac:dyDescent="0.25">
      <c r="A39" s="1" t="s">
        <v>53</v>
      </c>
      <c r="B39" s="118">
        <v>0</v>
      </c>
      <c r="C39" s="85"/>
      <c r="D39" s="118"/>
      <c r="E39" s="6"/>
      <c r="F39" s="6"/>
      <c r="G39" s="62"/>
      <c r="H39" s="2"/>
    </row>
    <row r="40" spans="1:99" x14ac:dyDescent="0.25">
      <c r="A40" s="1" t="s">
        <v>252</v>
      </c>
      <c r="B40" s="118">
        <v>1200</v>
      </c>
      <c r="C40" s="80"/>
      <c r="D40" s="76"/>
      <c r="E40" s="6"/>
      <c r="F40" s="6"/>
      <c r="G40" s="62"/>
      <c r="H40" s="2"/>
    </row>
    <row r="41" spans="1:99" x14ac:dyDescent="0.25">
      <c r="A41" s="1" t="s">
        <v>106</v>
      </c>
      <c r="B41" s="80">
        <v>800</v>
      </c>
      <c r="C41" s="80"/>
      <c r="D41" s="6"/>
      <c r="E41" s="6"/>
      <c r="F41" s="6"/>
      <c r="G41" s="62"/>
      <c r="H41" s="2"/>
    </row>
    <row r="42" spans="1:99" x14ac:dyDescent="0.25">
      <c r="A42" s="1" t="s">
        <v>108</v>
      </c>
      <c r="B42" s="80">
        <v>1000</v>
      </c>
      <c r="C42" s="75">
        <f>SUM(B39:B42)</f>
        <v>3000</v>
      </c>
      <c r="D42" s="6"/>
      <c r="E42" s="6"/>
      <c r="F42" s="6"/>
      <c r="G42" s="62"/>
      <c r="H42" s="2"/>
    </row>
    <row r="43" spans="1:99" x14ac:dyDescent="0.25">
      <c r="A43" s="1"/>
      <c r="B43" s="80"/>
      <c r="C43" s="69"/>
      <c r="D43" s="62"/>
      <c r="E43" s="6"/>
      <c r="F43" s="6"/>
      <c r="G43" s="62"/>
      <c r="H43" s="2"/>
    </row>
    <row r="44" spans="1:99" x14ac:dyDescent="0.25">
      <c r="A44" s="1" t="s">
        <v>229</v>
      </c>
      <c r="B44" s="80">
        <v>2000</v>
      </c>
      <c r="C44" s="75">
        <f>B44</f>
        <v>2000</v>
      </c>
      <c r="D44" s="124"/>
      <c r="E44" s="6"/>
      <c r="F44" s="6"/>
      <c r="G44" s="62"/>
      <c r="H44" s="2"/>
      <c r="CU44" s="62"/>
    </row>
    <row r="45" spans="1:99" x14ac:dyDescent="0.25">
      <c r="A45" s="1" t="s">
        <v>177</v>
      </c>
      <c r="B45" s="80">
        <v>2500</v>
      </c>
      <c r="C45" s="75">
        <f>B45</f>
        <v>2500</v>
      </c>
      <c r="D45" s="164"/>
      <c r="E45" s="6"/>
      <c r="F45" s="6"/>
      <c r="G45" s="62"/>
      <c r="H45" s="2"/>
    </row>
    <row r="46" spans="1:99" x14ac:dyDescent="0.25">
      <c r="A46" s="1" t="s">
        <v>102</v>
      </c>
      <c r="B46" s="80">
        <v>0</v>
      </c>
      <c r="C46" s="75">
        <f>B46</f>
        <v>0</v>
      </c>
      <c r="D46" s="6"/>
      <c r="E46" s="6"/>
      <c r="F46" s="6"/>
      <c r="G46" s="62"/>
      <c r="H46" s="2"/>
    </row>
    <row r="47" spans="1:99" x14ac:dyDescent="0.25">
      <c r="A47" s="1" t="s">
        <v>226</v>
      </c>
      <c r="B47" s="80">
        <v>200</v>
      </c>
      <c r="C47" s="75">
        <f>B47</f>
        <v>200</v>
      </c>
      <c r="D47" s="75" t="s">
        <v>189</v>
      </c>
      <c r="E47" s="6"/>
      <c r="F47" s="6"/>
      <c r="G47" s="62"/>
      <c r="H47" s="2"/>
    </row>
    <row r="48" spans="1:99" x14ac:dyDescent="0.25">
      <c r="A48" s="1"/>
      <c r="B48" s="80"/>
      <c r="C48" s="75"/>
      <c r="D48" s="6"/>
      <c r="E48" s="6"/>
      <c r="F48" s="6"/>
      <c r="G48" s="62"/>
      <c r="H48" s="2"/>
    </row>
    <row r="49" spans="1:8" ht="45" x14ac:dyDescent="0.25">
      <c r="A49" s="1" t="s">
        <v>107</v>
      </c>
      <c r="B49" s="80">
        <v>15000</v>
      </c>
      <c r="C49" s="75">
        <f>B49</f>
        <v>15000</v>
      </c>
      <c r="D49" s="76" t="s">
        <v>222</v>
      </c>
      <c r="E49" s="6"/>
      <c r="F49" s="6"/>
      <c r="G49" s="10"/>
      <c r="H49" s="2"/>
    </row>
    <row r="50" spans="1:8" x14ac:dyDescent="0.25">
      <c r="A50" s="163" t="s">
        <v>194</v>
      </c>
      <c r="B50" s="80">
        <v>500</v>
      </c>
      <c r="C50" s="75">
        <f>B50</f>
        <v>500</v>
      </c>
      <c r="D50" s="165"/>
      <c r="E50" s="6"/>
      <c r="F50" s="6"/>
      <c r="G50" s="10"/>
      <c r="H50" s="2"/>
    </row>
    <row r="51" spans="1:8" x14ac:dyDescent="0.25">
      <c r="A51" s="1" t="s">
        <v>25</v>
      </c>
      <c r="B51" s="80">
        <v>1500</v>
      </c>
      <c r="C51" s="75">
        <f t="shared" ref="C51:C63" si="0">B51</f>
        <v>1500</v>
      </c>
      <c r="D51" s="6"/>
      <c r="E51" s="6"/>
      <c r="F51" s="6"/>
      <c r="G51" s="62"/>
      <c r="H51" s="2"/>
    </row>
    <row r="52" spans="1:8" x14ac:dyDescent="0.25">
      <c r="A52" s="1" t="s">
        <v>132</v>
      </c>
      <c r="B52" s="80">
        <v>100</v>
      </c>
      <c r="C52" s="75">
        <f t="shared" si="0"/>
        <v>100</v>
      </c>
      <c r="D52" s="10" t="s">
        <v>133</v>
      </c>
      <c r="E52" s="6"/>
      <c r="F52" s="6"/>
      <c r="G52" s="62"/>
      <c r="H52" s="2"/>
    </row>
    <row r="53" spans="1:8" x14ac:dyDescent="0.25">
      <c r="A53" s="1" t="s">
        <v>86</v>
      </c>
      <c r="B53" s="80">
        <v>10000</v>
      </c>
      <c r="C53" s="75">
        <f>B53</f>
        <v>10000</v>
      </c>
      <c r="D53" s="166"/>
      <c r="E53" s="6"/>
      <c r="F53" s="6"/>
      <c r="G53" s="62"/>
      <c r="H53" s="2"/>
    </row>
    <row r="54" spans="1:8" x14ac:dyDescent="0.25">
      <c r="A54" s="163" t="s">
        <v>183</v>
      </c>
      <c r="B54" s="80">
        <v>15000</v>
      </c>
      <c r="C54" s="75">
        <f t="shared" si="0"/>
        <v>15000</v>
      </c>
      <c r="D54" s="149"/>
      <c r="E54" s="6"/>
      <c r="F54" s="6"/>
      <c r="G54" s="62"/>
      <c r="H54" s="2"/>
    </row>
    <row r="55" spans="1:8" x14ac:dyDescent="0.25">
      <c r="A55" s="163" t="s">
        <v>87</v>
      </c>
      <c r="B55" s="80">
        <v>0</v>
      </c>
      <c r="C55" s="75">
        <f t="shared" si="0"/>
        <v>0</v>
      </c>
      <c r="D55" s="6" t="s">
        <v>241</v>
      </c>
      <c r="E55" s="6"/>
      <c r="F55" s="6"/>
      <c r="G55" s="62"/>
      <c r="H55" s="2"/>
    </row>
    <row r="56" spans="1:8" x14ac:dyDescent="0.25">
      <c r="A56" s="69" t="s">
        <v>151</v>
      </c>
      <c r="B56" s="80">
        <v>30080</v>
      </c>
      <c r="C56" s="75">
        <f t="shared" si="0"/>
        <v>30080</v>
      </c>
      <c r="D56" s="80" t="s">
        <v>185</v>
      </c>
      <c r="E56" s="6"/>
      <c r="F56" s="6"/>
      <c r="G56" s="62"/>
      <c r="H56" s="2"/>
    </row>
    <row r="57" spans="1:8" x14ac:dyDescent="0.25">
      <c r="A57" s="195" t="s">
        <v>224</v>
      </c>
      <c r="B57" s="80">
        <v>4000</v>
      </c>
      <c r="C57" s="75">
        <f t="shared" si="0"/>
        <v>4000</v>
      </c>
      <c r="D57" s="170" t="s">
        <v>223</v>
      </c>
      <c r="E57" s="6"/>
      <c r="F57" s="6"/>
      <c r="G57" s="62"/>
      <c r="H57" s="2"/>
    </row>
    <row r="58" spans="1:8" x14ac:dyDescent="0.25">
      <c r="A58" s="69" t="s">
        <v>225</v>
      </c>
      <c r="B58" s="80">
        <v>5000</v>
      </c>
      <c r="C58" s="75">
        <f t="shared" si="0"/>
        <v>5000</v>
      </c>
      <c r="D58" s="80" t="s">
        <v>189</v>
      </c>
      <c r="E58" s="6"/>
      <c r="F58" s="6"/>
      <c r="G58" s="147"/>
      <c r="H58" s="153"/>
    </row>
    <row r="59" spans="1:8" x14ac:dyDescent="0.25">
      <c r="A59" s="69" t="s">
        <v>227</v>
      </c>
      <c r="B59" s="80">
        <v>8000</v>
      </c>
      <c r="C59" s="75">
        <f t="shared" si="0"/>
        <v>8000</v>
      </c>
      <c r="D59" s="80" t="s">
        <v>189</v>
      </c>
      <c r="E59" s="6"/>
      <c r="F59" s="6"/>
      <c r="G59" s="147"/>
      <c r="H59" s="153"/>
    </row>
    <row r="60" spans="1:8" x14ac:dyDescent="0.25">
      <c r="A60" s="69" t="s">
        <v>203</v>
      </c>
      <c r="B60" s="80">
        <v>0</v>
      </c>
      <c r="C60" s="75">
        <f t="shared" si="0"/>
        <v>0</v>
      </c>
      <c r="D60" s="6"/>
      <c r="E60" s="6"/>
      <c r="F60" s="6"/>
      <c r="G60" s="147"/>
      <c r="H60" s="153"/>
    </row>
    <row r="61" spans="1:8" x14ac:dyDescent="0.25">
      <c r="A61" s="69" t="s">
        <v>228</v>
      </c>
      <c r="B61" s="80">
        <v>5000</v>
      </c>
      <c r="C61" s="75">
        <f t="shared" si="0"/>
        <v>5000</v>
      </c>
      <c r="D61" s="85" t="s">
        <v>189</v>
      </c>
      <c r="E61" s="80"/>
      <c r="F61" s="80"/>
      <c r="G61" s="62"/>
      <c r="H61" s="2"/>
    </row>
    <row r="62" spans="1:8" x14ac:dyDescent="0.25">
      <c r="A62" s="69" t="s">
        <v>230</v>
      </c>
      <c r="B62" s="80">
        <v>25000</v>
      </c>
      <c r="C62" s="75">
        <f t="shared" si="0"/>
        <v>25000</v>
      </c>
      <c r="D62" s="83" t="s">
        <v>189</v>
      </c>
      <c r="E62" s="80"/>
      <c r="F62" s="80"/>
      <c r="G62" s="62"/>
      <c r="H62" s="2"/>
    </row>
    <row r="63" spans="1:8" x14ac:dyDescent="0.25">
      <c r="A63" s="69" t="s">
        <v>231</v>
      </c>
      <c r="B63" s="80">
        <v>1500</v>
      </c>
      <c r="C63" s="75">
        <f t="shared" si="0"/>
        <v>1500</v>
      </c>
      <c r="D63" s="83" t="s">
        <v>232</v>
      </c>
      <c r="E63" s="80"/>
      <c r="F63" s="80"/>
      <c r="G63" s="62"/>
      <c r="H63" s="2"/>
    </row>
    <row r="64" spans="1:8" x14ac:dyDescent="0.25">
      <c r="A64" s="20" t="s">
        <v>62</v>
      </c>
      <c r="B64" s="80"/>
      <c r="C64" s="75">
        <f>SUM(C3:C63)</f>
        <v>186775</v>
      </c>
      <c r="D64" s="7"/>
      <c r="E64" s="6"/>
      <c r="F64" s="6"/>
      <c r="G64" s="62"/>
      <c r="H64" s="2"/>
    </row>
    <row r="65" spans="1:8" x14ac:dyDescent="0.25">
      <c r="A65" s="20" t="s">
        <v>69</v>
      </c>
      <c r="B65" s="80"/>
      <c r="C65" s="75">
        <f>G65</f>
        <v>5738</v>
      </c>
      <c r="D65" s="7"/>
      <c r="E65" s="6"/>
      <c r="F65" s="6"/>
      <c r="G65" s="63">
        <f>SUM(G15:G64)</f>
        <v>5738</v>
      </c>
      <c r="H65" s="2"/>
    </row>
    <row r="66" spans="1:8" x14ac:dyDescent="0.25">
      <c r="A66" s="20" t="s">
        <v>16</v>
      </c>
      <c r="B66" s="75"/>
      <c r="C66" s="75">
        <f>C64-C65</f>
        <v>181037</v>
      </c>
      <c r="D66" s="7" t="s">
        <v>63</v>
      </c>
      <c r="E66" s="6"/>
      <c r="F66" s="6"/>
      <c r="G66" s="62"/>
      <c r="H66" s="2"/>
    </row>
    <row r="67" spans="1:8" x14ac:dyDescent="0.25">
      <c r="A67" s="22"/>
    </row>
  </sheetData>
  <phoneticPr fontId="7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200" r:id="rId1"/>
  <headerFooter>
    <oddHeader>&amp;C&amp;"-,Bold"WEST MERSEA TOWN COUNCIL  
General  2024/25 budget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52BDE-B173-4BDD-8574-280ABB5EDBC5}">
  <sheetPr>
    <pageSetUpPr fitToPage="1"/>
  </sheetPr>
  <dimension ref="A1:N38"/>
  <sheetViews>
    <sheetView tabSelected="1" zoomScale="89" workbookViewId="0">
      <selection activeCell="G38" sqref="A2:G38"/>
    </sheetView>
  </sheetViews>
  <sheetFormatPr defaultRowHeight="15" x14ac:dyDescent="0.25"/>
  <cols>
    <col min="1" max="1" width="49.7109375" customWidth="1"/>
    <col min="2" max="2" width="15.85546875" customWidth="1"/>
    <col min="3" max="3" width="12.28515625" customWidth="1"/>
    <col min="4" max="4" width="13.5703125" customWidth="1"/>
    <col min="5" max="7" width="12.5703125" bestFit="1" customWidth="1"/>
    <col min="13" max="13" width="18" customWidth="1"/>
    <col min="14" max="14" width="11.140625" bestFit="1" customWidth="1"/>
  </cols>
  <sheetData>
    <row r="1" spans="1:14" ht="15.75" x14ac:dyDescent="0.25">
      <c r="D1" s="224"/>
      <c r="E1" s="224"/>
      <c r="F1" s="224"/>
      <c r="G1" s="225"/>
    </row>
    <row r="2" spans="1:14" ht="15.75" x14ac:dyDescent="0.25">
      <c r="A2" s="252" t="s">
        <v>217</v>
      </c>
      <c r="B2" s="253"/>
      <c r="C2" s="253"/>
      <c r="D2" s="253"/>
      <c r="E2" s="253"/>
      <c r="F2" s="226"/>
      <c r="G2" s="227"/>
    </row>
    <row r="3" spans="1:14" ht="15.75" x14ac:dyDescent="0.25">
      <c r="A3" s="222" t="s">
        <v>269</v>
      </c>
      <c r="B3" s="223" t="s">
        <v>266</v>
      </c>
      <c r="C3" s="223" t="s">
        <v>267</v>
      </c>
      <c r="D3" s="226"/>
      <c r="E3" s="229"/>
      <c r="F3" s="229"/>
      <c r="G3" s="230"/>
      <c r="L3" s="162"/>
      <c r="N3" s="70"/>
    </row>
    <row r="4" spans="1:14" ht="15.75" x14ac:dyDescent="0.25">
      <c r="A4" s="228" t="s">
        <v>263</v>
      </c>
      <c r="B4" s="231">
        <v>312241</v>
      </c>
      <c r="C4" s="232">
        <v>45303</v>
      </c>
      <c r="D4" s="226"/>
      <c r="E4" s="226"/>
      <c r="F4" s="226"/>
      <c r="G4" s="227"/>
      <c r="N4" s="70"/>
    </row>
    <row r="5" spans="1:14" ht="15.75" x14ac:dyDescent="0.25">
      <c r="A5" s="228" t="s">
        <v>264</v>
      </c>
      <c r="B5" s="231">
        <v>306</v>
      </c>
      <c r="C5" s="232">
        <v>45303</v>
      </c>
      <c r="D5" s="226"/>
      <c r="E5" s="226"/>
      <c r="F5" s="226"/>
      <c r="G5" s="227"/>
      <c r="N5" s="70"/>
    </row>
    <row r="6" spans="1:14" ht="15.75" x14ac:dyDescent="0.25">
      <c r="A6" s="228" t="s">
        <v>265</v>
      </c>
      <c r="B6" s="231">
        <v>6718</v>
      </c>
      <c r="C6" s="232">
        <v>45303</v>
      </c>
      <c r="D6" s="226"/>
      <c r="E6" s="226"/>
      <c r="F6" s="226"/>
      <c r="G6" s="227"/>
      <c r="N6" s="70"/>
    </row>
    <row r="7" spans="1:14" ht="15.75" x14ac:dyDescent="0.25">
      <c r="A7" s="228" t="s">
        <v>274</v>
      </c>
      <c r="B7" s="231">
        <v>171920</v>
      </c>
      <c r="C7" s="232">
        <v>45291</v>
      </c>
      <c r="D7" s="226"/>
      <c r="E7" s="226"/>
      <c r="F7" s="226"/>
      <c r="G7" s="227"/>
      <c r="N7" s="70"/>
    </row>
    <row r="8" spans="1:14" ht="15.75" x14ac:dyDescent="0.25">
      <c r="A8" s="228" t="s">
        <v>160</v>
      </c>
      <c r="B8" s="231">
        <v>72194</v>
      </c>
      <c r="C8" s="232">
        <v>45293</v>
      </c>
      <c r="D8" s="226"/>
      <c r="E8" s="226"/>
      <c r="F8" s="226"/>
      <c r="G8" s="227"/>
      <c r="N8" s="70"/>
    </row>
    <row r="9" spans="1:14" ht="15.75" x14ac:dyDescent="0.25">
      <c r="A9" s="233" t="s">
        <v>271</v>
      </c>
      <c r="B9" s="234">
        <f>SUM(B4:B8)</f>
        <v>563379</v>
      </c>
      <c r="C9" s="231"/>
      <c r="D9" s="226"/>
      <c r="E9" s="235"/>
      <c r="F9" s="235"/>
      <c r="G9" s="236"/>
    </row>
    <row r="10" spans="1:14" ht="15.75" x14ac:dyDescent="0.25">
      <c r="A10" s="228"/>
      <c r="B10" s="231"/>
      <c r="C10" s="231"/>
      <c r="D10" s="226"/>
      <c r="E10" s="226"/>
      <c r="F10" s="226"/>
      <c r="G10" s="227"/>
    </row>
    <row r="11" spans="1:14" ht="15.75" x14ac:dyDescent="0.25">
      <c r="A11" s="252" t="s">
        <v>161</v>
      </c>
      <c r="B11" s="253"/>
      <c r="C11" s="253"/>
      <c r="D11" s="253"/>
      <c r="E11" s="253"/>
      <c r="F11" s="226"/>
      <c r="G11" s="227"/>
    </row>
    <row r="12" spans="1:14" ht="15.75" x14ac:dyDescent="0.25">
      <c r="A12" s="228"/>
      <c r="B12" s="231"/>
      <c r="C12" s="234"/>
      <c r="D12" s="226"/>
      <c r="E12" s="226"/>
      <c r="F12" s="226"/>
      <c r="G12" s="227"/>
    </row>
    <row r="13" spans="1:14" ht="15.75" x14ac:dyDescent="0.25">
      <c r="A13" s="233" t="s">
        <v>162</v>
      </c>
      <c r="B13" s="234">
        <f>B9</f>
        <v>563379</v>
      </c>
      <c r="C13" s="231"/>
      <c r="D13" s="226"/>
      <c r="E13" s="226"/>
      <c r="F13" s="226"/>
      <c r="G13" s="227"/>
    </row>
    <row r="14" spans="1:14" ht="15.75" x14ac:dyDescent="0.25">
      <c r="A14" s="228"/>
      <c r="B14" s="231"/>
      <c r="C14" s="231"/>
      <c r="D14" s="226"/>
      <c r="E14" s="226"/>
      <c r="F14" s="226"/>
      <c r="G14" s="227"/>
    </row>
    <row r="15" spans="1:14" ht="15.75" x14ac:dyDescent="0.25">
      <c r="A15" s="228" t="s">
        <v>163</v>
      </c>
      <c r="B15" s="231"/>
      <c r="C15" s="231"/>
      <c r="D15" s="226"/>
      <c r="E15" s="226"/>
      <c r="F15" s="226"/>
      <c r="G15" s="227"/>
    </row>
    <row r="16" spans="1:14" ht="15.75" x14ac:dyDescent="0.25">
      <c r="A16" s="228" t="s">
        <v>171</v>
      </c>
      <c r="B16" s="231"/>
      <c r="C16" s="231"/>
      <c r="D16" s="237">
        <f>B38</f>
        <v>383500</v>
      </c>
      <c r="E16" s="238"/>
      <c r="F16" s="226"/>
      <c r="G16" s="227"/>
    </row>
    <row r="17" spans="1:7" ht="15.75" x14ac:dyDescent="0.25">
      <c r="A17" s="228" t="s">
        <v>244</v>
      </c>
      <c r="B17" s="231"/>
      <c r="C17" s="231"/>
      <c r="D17" s="237">
        <v>120000</v>
      </c>
      <c r="E17" s="238"/>
      <c r="F17" s="226"/>
      <c r="G17" s="227"/>
    </row>
    <row r="18" spans="1:7" ht="15.75" x14ac:dyDescent="0.25">
      <c r="A18" s="228" t="s">
        <v>164</v>
      </c>
      <c r="B18" s="226"/>
      <c r="C18" s="226"/>
      <c r="D18" s="239">
        <v>116025</v>
      </c>
      <c r="E18" s="238"/>
      <c r="F18" s="226"/>
      <c r="G18" s="227"/>
    </row>
    <row r="19" spans="1:7" ht="15.75" x14ac:dyDescent="0.25">
      <c r="A19" s="228" t="s">
        <v>110</v>
      </c>
      <c r="B19" s="226"/>
      <c r="C19" s="226"/>
      <c r="D19" s="240">
        <f>SUM(D16:D18)</f>
        <v>619525</v>
      </c>
      <c r="E19" s="238"/>
      <c r="F19" s="226"/>
      <c r="G19" s="227"/>
    </row>
    <row r="20" spans="1:7" ht="15.75" x14ac:dyDescent="0.25">
      <c r="A20" s="228"/>
      <c r="B20" s="226"/>
      <c r="C20" s="226"/>
      <c r="D20" s="238"/>
      <c r="E20" s="238"/>
      <c r="F20" s="226"/>
      <c r="G20" s="227"/>
    </row>
    <row r="21" spans="1:7" ht="15.75" x14ac:dyDescent="0.25">
      <c r="A21" s="228" t="s">
        <v>165</v>
      </c>
      <c r="B21" s="226"/>
      <c r="C21" s="226"/>
      <c r="D21" s="238"/>
      <c r="E21" s="238"/>
      <c r="F21" s="226"/>
      <c r="G21" s="227"/>
    </row>
    <row r="22" spans="1:7" ht="15.75" x14ac:dyDescent="0.25">
      <c r="A22" s="228" t="s">
        <v>166</v>
      </c>
      <c r="B22" s="226"/>
      <c r="C22" s="226"/>
      <c r="D22" s="238"/>
      <c r="E22" s="237">
        <v>9000</v>
      </c>
      <c r="F22" s="226"/>
      <c r="G22" s="227"/>
    </row>
    <row r="23" spans="1:7" ht="15.75" x14ac:dyDescent="0.25">
      <c r="A23" s="228" t="s">
        <v>174</v>
      </c>
      <c r="B23" s="226"/>
      <c r="C23" s="226"/>
      <c r="D23" s="238"/>
      <c r="E23" s="237">
        <v>12000</v>
      </c>
      <c r="F23" s="226"/>
      <c r="G23" s="227"/>
    </row>
    <row r="24" spans="1:7" ht="15.75" x14ac:dyDescent="0.25">
      <c r="A24" s="228" t="s">
        <v>175</v>
      </c>
      <c r="B24" s="226"/>
      <c r="C24" s="226"/>
      <c r="D24" s="238"/>
      <c r="E24" s="237">
        <v>9000</v>
      </c>
      <c r="F24" s="226"/>
      <c r="G24" s="227"/>
    </row>
    <row r="25" spans="1:7" ht="15.75" x14ac:dyDescent="0.25">
      <c r="A25" s="228" t="s">
        <v>242</v>
      </c>
      <c r="B25" s="226"/>
      <c r="C25" s="226"/>
      <c r="D25" s="238"/>
      <c r="E25" s="237">
        <v>2350</v>
      </c>
      <c r="F25" s="226"/>
      <c r="G25" s="227"/>
    </row>
    <row r="26" spans="1:7" ht="15.75" x14ac:dyDescent="0.25">
      <c r="A26" s="228" t="s">
        <v>243</v>
      </c>
      <c r="B26" s="226"/>
      <c r="C26" s="226"/>
      <c r="D26" s="238"/>
      <c r="E26" s="239">
        <v>23500</v>
      </c>
      <c r="F26" s="226"/>
      <c r="G26" s="227"/>
    </row>
    <row r="27" spans="1:7" ht="15.75" x14ac:dyDescent="0.25">
      <c r="A27" s="228" t="s">
        <v>110</v>
      </c>
      <c r="B27" s="226"/>
      <c r="C27" s="226"/>
      <c r="D27" s="237"/>
      <c r="E27" s="241">
        <f>SUM(E22:E26)</f>
        <v>55850</v>
      </c>
      <c r="F27" s="226"/>
      <c r="G27" s="227"/>
    </row>
    <row r="28" spans="1:7" ht="15.75" x14ac:dyDescent="0.25">
      <c r="A28" s="228"/>
      <c r="B28" s="226"/>
      <c r="C28" s="226"/>
      <c r="D28" s="226"/>
      <c r="E28" s="226"/>
      <c r="F28" s="226"/>
      <c r="G28" s="227"/>
    </row>
    <row r="29" spans="1:7" ht="15.75" x14ac:dyDescent="0.25">
      <c r="A29" s="233" t="s">
        <v>245</v>
      </c>
      <c r="B29" s="240">
        <f>(B9-D19)+E27</f>
        <v>-296</v>
      </c>
      <c r="C29" s="226"/>
      <c r="D29" s="226"/>
      <c r="E29" s="226"/>
      <c r="F29" s="226"/>
      <c r="G29" s="227"/>
    </row>
    <row r="30" spans="1:7" ht="15.75" x14ac:dyDescent="0.25">
      <c r="A30" s="228"/>
      <c r="B30" s="226"/>
      <c r="C30" s="226"/>
      <c r="D30" s="226"/>
      <c r="E30" s="226"/>
      <c r="F30" s="226"/>
      <c r="G30" s="227"/>
    </row>
    <row r="31" spans="1:7" ht="15.75" x14ac:dyDescent="0.25">
      <c r="A31" s="228" t="s">
        <v>167</v>
      </c>
      <c r="B31" s="226"/>
      <c r="C31" s="226"/>
      <c r="D31" s="226"/>
      <c r="E31" s="226"/>
      <c r="F31" s="226"/>
      <c r="G31" s="227"/>
    </row>
    <row r="32" spans="1:7" ht="15.75" x14ac:dyDescent="0.25">
      <c r="A32" s="242" t="s">
        <v>169</v>
      </c>
      <c r="B32" s="237">
        <v>30000</v>
      </c>
      <c r="C32" s="226"/>
      <c r="D32" s="226"/>
      <c r="E32" s="226"/>
      <c r="F32" s="226"/>
      <c r="G32" s="227"/>
    </row>
    <row r="33" spans="1:7" ht="15.75" x14ac:dyDescent="0.25">
      <c r="A33" s="242" t="s">
        <v>206</v>
      </c>
      <c r="B33" s="237">
        <v>163500</v>
      </c>
      <c r="C33" s="226"/>
      <c r="D33" s="226"/>
      <c r="E33" s="226"/>
      <c r="F33" s="226"/>
      <c r="G33" s="227"/>
    </row>
    <row r="34" spans="1:7" ht="15.75" x14ac:dyDescent="0.25">
      <c r="A34" s="242" t="s">
        <v>257</v>
      </c>
      <c r="B34" s="237">
        <v>40000</v>
      </c>
      <c r="C34" s="226"/>
      <c r="D34" s="226"/>
      <c r="E34" s="226"/>
      <c r="F34" s="226"/>
      <c r="G34" s="227"/>
    </row>
    <row r="35" spans="1:7" ht="15.75" x14ac:dyDescent="0.25">
      <c r="A35" s="242" t="s">
        <v>249</v>
      </c>
      <c r="B35" s="237">
        <v>40000</v>
      </c>
      <c r="C35" s="226"/>
      <c r="D35" s="226"/>
      <c r="E35" s="226"/>
      <c r="F35" s="226"/>
      <c r="G35" s="227"/>
    </row>
    <row r="36" spans="1:7" ht="15.75" x14ac:dyDescent="0.25">
      <c r="A36" s="242" t="s">
        <v>275</v>
      </c>
      <c r="B36" s="237">
        <v>60000</v>
      </c>
      <c r="C36" s="226"/>
      <c r="D36" s="226"/>
      <c r="E36" s="226"/>
      <c r="F36" s="226"/>
      <c r="G36" s="227"/>
    </row>
    <row r="37" spans="1:7" ht="15.75" x14ac:dyDescent="0.25">
      <c r="A37" s="242" t="s">
        <v>168</v>
      </c>
      <c r="B37" s="239">
        <v>50000</v>
      </c>
      <c r="C37" s="226"/>
      <c r="D37" s="226"/>
      <c r="E37" s="226"/>
      <c r="F37" s="226"/>
      <c r="G37" s="227"/>
    </row>
    <row r="38" spans="1:7" ht="15.75" x14ac:dyDescent="0.25">
      <c r="A38" s="243"/>
      <c r="B38" s="244">
        <f>SUM(B32:B37)</f>
        <v>383500</v>
      </c>
      <c r="C38" s="245"/>
      <c r="D38" s="245"/>
      <c r="E38" s="245"/>
      <c r="F38" s="245"/>
      <c r="G38" s="246"/>
    </row>
  </sheetData>
  <mergeCells count="2">
    <mergeCell ref="A11:E11"/>
    <mergeCell ref="A2:E2"/>
  </mergeCells>
  <pageMargins left="0.23622047244094491" right="0.23622047244094491" top="0.74803149606299213" bottom="0.74803149606299213" header="0.31496062992125984" footer="0.31496062992125984"/>
  <pageSetup paperSize="9" scale="86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2"/>
  <sheetViews>
    <sheetView showWhiteSpace="0" view="pageLayout" zoomScaleNormal="130" workbookViewId="0">
      <selection activeCell="D3" sqref="D3:D7"/>
    </sheetView>
  </sheetViews>
  <sheetFormatPr defaultColWidth="8.85546875" defaultRowHeight="15" x14ac:dyDescent="0.25"/>
  <cols>
    <col min="1" max="1" width="16.28515625" customWidth="1"/>
    <col min="2" max="2" width="15" customWidth="1"/>
    <col min="3" max="3" width="14.28515625" customWidth="1"/>
    <col min="4" max="4" width="28.7109375" customWidth="1"/>
    <col min="5" max="5" width="1.28515625" customWidth="1"/>
    <col min="6" max="6" width="15.140625" customWidth="1"/>
    <col min="7" max="7" width="14.42578125" customWidth="1"/>
    <col min="8" max="8" width="19.42578125" customWidth="1"/>
  </cols>
  <sheetData>
    <row r="1" spans="1:8" x14ac:dyDescent="0.25">
      <c r="B1" s="27" t="s">
        <v>0</v>
      </c>
      <c r="C1" s="28"/>
      <c r="D1" s="28"/>
      <c r="E1" s="29"/>
      <c r="F1" s="34"/>
      <c r="G1" s="40" t="s">
        <v>3</v>
      </c>
      <c r="H1" s="41"/>
    </row>
    <row r="2" spans="1:8" x14ac:dyDescent="0.25">
      <c r="A2" s="30" t="s">
        <v>1</v>
      </c>
      <c r="B2" s="23" t="s">
        <v>4</v>
      </c>
      <c r="C2" s="23" t="s">
        <v>29</v>
      </c>
      <c r="D2" s="24" t="s">
        <v>2</v>
      </c>
      <c r="E2" s="23"/>
      <c r="F2" s="23" t="s">
        <v>1</v>
      </c>
      <c r="G2" s="39" t="s">
        <v>30</v>
      </c>
      <c r="H2" s="38" t="s">
        <v>5</v>
      </c>
    </row>
    <row r="3" spans="1:8" x14ac:dyDescent="0.25">
      <c r="A3" s="37" t="s">
        <v>59</v>
      </c>
      <c r="B3" s="107">
        <v>320</v>
      </c>
      <c r="C3" s="107"/>
      <c r="D3" s="64"/>
      <c r="E3" s="6"/>
      <c r="F3" s="64"/>
      <c r="G3" s="64"/>
      <c r="H3" s="11"/>
    </row>
    <row r="4" spans="1:8" x14ac:dyDescent="0.25">
      <c r="A4" s="1" t="s">
        <v>60</v>
      </c>
      <c r="B4" s="80">
        <v>400</v>
      </c>
      <c r="C4" s="80"/>
      <c r="D4" s="6"/>
      <c r="E4" s="6"/>
      <c r="F4" s="6"/>
      <c r="G4" s="6"/>
      <c r="H4" s="12"/>
    </row>
    <row r="5" spans="1:8" x14ac:dyDescent="0.25">
      <c r="A5" s="1" t="s">
        <v>101</v>
      </c>
      <c r="B5" s="80">
        <v>100</v>
      </c>
      <c r="C5" s="80"/>
      <c r="D5" s="6"/>
      <c r="E5" s="6"/>
      <c r="F5" s="6"/>
      <c r="G5" s="6"/>
      <c r="H5" s="12"/>
    </row>
    <row r="6" spans="1:8" x14ac:dyDescent="0.25">
      <c r="A6" s="1" t="s">
        <v>99</v>
      </c>
      <c r="B6" s="80">
        <v>1500</v>
      </c>
      <c r="C6" s="80"/>
      <c r="D6" s="6"/>
      <c r="E6" s="6"/>
      <c r="F6" s="6"/>
      <c r="G6" s="6"/>
      <c r="H6" s="12"/>
    </row>
    <row r="7" spans="1:8" x14ac:dyDescent="0.25">
      <c r="A7" s="1" t="s">
        <v>100</v>
      </c>
      <c r="B7" s="80">
        <v>50</v>
      </c>
      <c r="C7" s="80"/>
      <c r="D7" s="6"/>
      <c r="E7" s="6"/>
      <c r="F7" s="6"/>
      <c r="G7" s="6"/>
      <c r="H7" s="12"/>
    </row>
    <row r="8" spans="1:8" x14ac:dyDescent="0.25">
      <c r="A8" s="1"/>
      <c r="B8" s="80"/>
      <c r="C8" s="80"/>
      <c r="D8" s="6"/>
      <c r="E8" s="6"/>
      <c r="F8" s="6"/>
      <c r="G8" s="6"/>
      <c r="H8" s="12"/>
    </row>
    <row r="9" spans="1:8" x14ac:dyDescent="0.25">
      <c r="A9" s="1"/>
      <c r="B9" s="75" t="s">
        <v>61</v>
      </c>
      <c r="C9" s="75">
        <f>SUM(B3:B7)</f>
        <v>2370</v>
      </c>
      <c r="D9" s="7" t="s">
        <v>28</v>
      </c>
      <c r="E9" s="6"/>
      <c r="F9" s="6"/>
      <c r="G9" s="6"/>
      <c r="H9" s="12"/>
    </row>
    <row r="10" spans="1:8" x14ac:dyDescent="0.25">
      <c r="A10" s="13"/>
      <c r="B10" s="14"/>
      <c r="C10" s="14"/>
      <c r="D10" s="14"/>
      <c r="E10" s="14"/>
      <c r="F10" s="14"/>
      <c r="G10" s="14"/>
      <c r="H10" s="18"/>
    </row>
    <row r="11" spans="1:8" x14ac:dyDescent="0.25">
      <c r="A11" s="1"/>
      <c r="H11" s="2"/>
    </row>
    <row r="12" spans="1:8" ht="15.75" thickBot="1" x14ac:dyDescent="0.3">
      <c r="A12" s="3"/>
      <c r="B12" s="4"/>
      <c r="C12" s="4"/>
      <c r="D12" s="4"/>
      <c r="E12" s="4"/>
      <c r="F12" s="4"/>
      <c r="G12" s="4"/>
      <c r="H12" s="5"/>
    </row>
  </sheetData>
  <phoneticPr fontId="7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200" r:id="rId1"/>
  <headerFooter>
    <oddHeader>&amp;C&amp;"-,Bold"WEST MERSEA TOWN COUNCIL  
Mayor's Allowance 2024/25  budget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9"/>
  <sheetViews>
    <sheetView view="pageLayout" zoomScaleNormal="150" workbookViewId="0">
      <selection activeCell="H11" sqref="H11"/>
    </sheetView>
  </sheetViews>
  <sheetFormatPr defaultColWidth="8.85546875" defaultRowHeight="15" x14ac:dyDescent="0.25"/>
  <cols>
    <col min="1" max="1" width="24.42578125" customWidth="1"/>
    <col min="2" max="2" width="10.140625" customWidth="1"/>
    <col min="3" max="3" width="10.7109375" customWidth="1"/>
    <col min="4" max="4" width="21.7109375" customWidth="1"/>
    <col min="5" max="5" width="1.42578125" customWidth="1"/>
    <col min="6" max="6" width="18.7109375" customWidth="1"/>
    <col min="7" max="7" width="12.140625" customWidth="1"/>
    <col min="8" max="8" width="24" customWidth="1"/>
  </cols>
  <sheetData>
    <row r="1" spans="1:8" x14ac:dyDescent="0.25">
      <c r="A1" s="26"/>
      <c r="B1" s="27" t="s">
        <v>0</v>
      </c>
      <c r="C1" s="28"/>
      <c r="D1" s="28"/>
      <c r="E1" s="29"/>
      <c r="F1" s="34"/>
      <c r="G1" s="27" t="s">
        <v>3</v>
      </c>
      <c r="H1" s="35"/>
    </row>
    <row r="2" spans="1:8" x14ac:dyDescent="0.25">
      <c r="A2" s="30" t="s">
        <v>1</v>
      </c>
      <c r="B2" s="23" t="s">
        <v>4</v>
      </c>
      <c r="C2" s="23" t="s">
        <v>29</v>
      </c>
      <c r="D2" s="24" t="s">
        <v>2</v>
      </c>
      <c r="E2" s="23"/>
      <c r="F2" s="23" t="s">
        <v>1</v>
      </c>
      <c r="G2" s="24" t="s">
        <v>30</v>
      </c>
      <c r="H2" s="31" t="s">
        <v>5</v>
      </c>
    </row>
    <row r="3" spans="1:8" x14ac:dyDescent="0.25">
      <c r="A3" s="32" t="s">
        <v>31</v>
      </c>
      <c r="B3" s="110">
        <v>0</v>
      </c>
      <c r="C3" s="110">
        <f>SUM(B3)</f>
        <v>0</v>
      </c>
      <c r="D3" s="65"/>
      <c r="F3" s="25" t="s">
        <v>33</v>
      </c>
      <c r="G3">
        <v>0</v>
      </c>
      <c r="H3" s="11"/>
    </row>
    <row r="4" spans="1:8" x14ac:dyDescent="0.25">
      <c r="A4" s="33" t="s">
        <v>73</v>
      </c>
      <c r="B4" s="80">
        <v>0</v>
      </c>
      <c r="C4" s="80">
        <f t="shared" ref="C4:C6" si="0">SUM(B4)</f>
        <v>0</v>
      </c>
      <c r="D4" s="62"/>
      <c r="F4" s="10"/>
      <c r="H4" s="12"/>
    </row>
    <row r="5" spans="1:8" x14ac:dyDescent="0.25">
      <c r="A5" s="33" t="s">
        <v>32</v>
      </c>
      <c r="B5" s="80">
        <v>0</v>
      </c>
      <c r="C5" s="80">
        <f t="shared" si="0"/>
        <v>0</v>
      </c>
      <c r="D5" s="62"/>
      <c r="F5" s="10"/>
      <c r="H5" s="12"/>
    </row>
    <row r="6" spans="1:8" x14ac:dyDescent="0.25">
      <c r="A6" s="33" t="s">
        <v>112</v>
      </c>
      <c r="B6" s="111">
        <v>175</v>
      </c>
      <c r="C6" s="111">
        <f t="shared" si="0"/>
        <v>175</v>
      </c>
      <c r="D6" s="62"/>
      <c r="F6" s="10"/>
      <c r="H6" s="12"/>
    </row>
    <row r="7" spans="1:8" x14ac:dyDescent="0.25">
      <c r="A7" s="55" t="s">
        <v>15</v>
      </c>
      <c r="B7" s="111"/>
      <c r="C7" s="218">
        <f>SUM(C3:C6)</f>
        <v>175</v>
      </c>
      <c r="D7" s="63" t="s">
        <v>63</v>
      </c>
      <c r="F7" s="10"/>
      <c r="H7" s="12"/>
    </row>
    <row r="8" spans="1:8" x14ac:dyDescent="0.25">
      <c r="A8" s="56"/>
      <c r="B8" s="15"/>
      <c r="C8" s="15"/>
      <c r="D8" s="15"/>
      <c r="E8" s="16"/>
      <c r="F8" s="15"/>
      <c r="G8" s="16"/>
      <c r="H8" s="18"/>
    </row>
    <row r="9" spans="1:8" x14ac:dyDescent="0.25">
      <c r="A9" s="1"/>
      <c r="H9" s="2"/>
    </row>
    <row r="10" spans="1:8" ht="15.75" thickBot="1" x14ac:dyDescent="0.3">
      <c r="A10" s="3"/>
      <c r="B10" s="4"/>
      <c r="C10" s="4"/>
      <c r="D10" s="4"/>
      <c r="E10" s="4"/>
      <c r="F10" s="4"/>
      <c r="G10" s="4"/>
      <c r="H10" s="5"/>
    </row>
    <row r="19" spans="1:4" x14ac:dyDescent="0.25">
      <c r="A19" s="22"/>
      <c r="D19">
        <v>0</v>
      </c>
    </row>
  </sheetData>
  <phoneticPr fontId="7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200" r:id="rId1"/>
  <headerFooter>
    <oddHeader>&amp;C&amp;"-,Bold"WEST MERSEA TOWN COUNCIL 
Bradwell 2024/25 budget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2"/>
  <sheetViews>
    <sheetView view="pageLayout" topLeftCell="A42" zoomScale="110" zoomScalePageLayoutView="110" workbookViewId="0">
      <selection activeCell="H53" sqref="H53"/>
    </sheetView>
  </sheetViews>
  <sheetFormatPr defaultColWidth="8.85546875" defaultRowHeight="15" x14ac:dyDescent="0.25"/>
  <cols>
    <col min="1" max="1" width="28.7109375" customWidth="1"/>
    <col min="2" max="3" width="12" customWidth="1"/>
    <col min="4" max="4" width="21.7109375" customWidth="1"/>
    <col min="5" max="5" width="1.7109375" customWidth="1"/>
    <col min="6" max="6" width="20.140625" customWidth="1"/>
    <col min="7" max="7" width="12.140625" bestFit="1" customWidth="1"/>
    <col min="8" max="8" width="22.140625" customWidth="1"/>
    <col min="9" max="9" width="9.140625" hidden="1" customWidth="1"/>
  </cols>
  <sheetData>
    <row r="1" spans="1:8" x14ac:dyDescent="0.25">
      <c r="A1" s="247" t="s">
        <v>0</v>
      </c>
      <c r="B1" s="248"/>
      <c r="C1" s="248"/>
      <c r="D1" s="248"/>
      <c r="E1" s="50"/>
      <c r="F1" s="248" t="s">
        <v>3</v>
      </c>
      <c r="G1" s="248"/>
      <c r="H1" s="249"/>
    </row>
    <row r="2" spans="1:8" x14ac:dyDescent="0.25">
      <c r="A2" s="219" t="s">
        <v>1</v>
      </c>
      <c r="B2" s="24" t="s">
        <v>4</v>
      </c>
      <c r="C2" s="24" t="s">
        <v>11</v>
      </c>
      <c r="D2" s="23" t="s">
        <v>2</v>
      </c>
      <c r="E2" s="220"/>
      <c r="F2" s="24" t="s">
        <v>1</v>
      </c>
      <c r="G2" s="24" t="s">
        <v>4</v>
      </c>
      <c r="H2" s="221" t="s">
        <v>5</v>
      </c>
    </row>
    <row r="3" spans="1:8" x14ac:dyDescent="0.25">
      <c r="A3" s="20" t="s">
        <v>18</v>
      </c>
      <c r="B3" s="80"/>
      <c r="C3" s="80"/>
      <c r="D3" s="85"/>
      <c r="E3" s="69"/>
      <c r="F3" s="86"/>
      <c r="G3" s="86"/>
      <c r="H3" s="87"/>
    </row>
    <row r="4" spans="1:8" x14ac:dyDescent="0.25">
      <c r="A4" s="1" t="s">
        <v>23</v>
      </c>
      <c r="B4" s="80">
        <v>4620</v>
      </c>
      <c r="C4" s="75"/>
      <c r="D4" s="88"/>
      <c r="E4" s="135"/>
      <c r="F4" s="83" t="s">
        <v>19</v>
      </c>
      <c r="G4" s="80">
        <v>7200</v>
      </c>
      <c r="H4" s="89"/>
    </row>
    <row r="5" spans="1:8" x14ac:dyDescent="0.25">
      <c r="A5" s="163" t="s">
        <v>182</v>
      </c>
      <c r="B5" s="80">
        <v>2000</v>
      </c>
      <c r="C5" s="75"/>
      <c r="D5" s="88"/>
      <c r="E5" s="135"/>
      <c r="F5" s="83"/>
      <c r="G5" s="75"/>
      <c r="H5" s="89"/>
    </row>
    <row r="6" spans="1:8" x14ac:dyDescent="0.25">
      <c r="A6" s="13" t="s">
        <v>12</v>
      </c>
      <c r="B6" s="82">
        <v>1600</v>
      </c>
      <c r="C6" s="81">
        <f>B4+B6+B5</f>
        <v>8220</v>
      </c>
      <c r="D6" s="90"/>
      <c r="E6" s="105"/>
      <c r="F6" s="91"/>
      <c r="G6" s="82"/>
      <c r="H6" s="92"/>
    </row>
    <row r="7" spans="1:8" x14ac:dyDescent="0.25">
      <c r="A7" s="20" t="s">
        <v>20</v>
      </c>
      <c r="B7" s="80"/>
      <c r="C7" s="75"/>
      <c r="D7" s="88"/>
      <c r="E7" s="69"/>
      <c r="F7" s="83"/>
      <c r="G7" s="80"/>
      <c r="H7" s="89"/>
    </row>
    <row r="8" spans="1:8" x14ac:dyDescent="0.25">
      <c r="A8" s="1" t="s">
        <v>187</v>
      </c>
      <c r="B8" s="80">
        <v>2500</v>
      </c>
      <c r="C8" s="75"/>
      <c r="D8" s="88"/>
      <c r="E8" s="135"/>
      <c r="F8" s="83"/>
      <c r="G8" s="80"/>
      <c r="H8" s="89"/>
    </row>
    <row r="9" spans="1:8" ht="12.75" customHeight="1" x14ac:dyDescent="0.25">
      <c r="A9" s="1" t="s">
        <v>179</v>
      </c>
      <c r="B9" s="80">
        <v>1000</v>
      </c>
      <c r="C9" s="75"/>
      <c r="D9" s="198"/>
      <c r="E9" s="135"/>
      <c r="F9" s="83"/>
      <c r="G9" s="80"/>
      <c r="H9" s="89"/>
    </row>
    <row r="10" spans="1:8" ht="15" customHeight="1" x14ac:dyDescent="0.25">
      <c r="A10" s="1" t="s">
        <v>260</v>
      </c>
      <c r="B10" s="80">
        <v>600</v>
      </c>
      <c r="C10" s="75"/>
      <c r="D10" s="198"/>
      <c r="E10" s="135"/>
      <c r="F10" s="83"/>
      <c r="G10" s="80"/>
      <c r="H10" s="89"/>
    </row>
    <row r="11" spans="1:8" x14ac:dyDescent="0.25">
      <c r="A11" s="1" t="s">
        <v>117</v>
      </c>
      <c r="B11" s="80">
        <v>200</v>
      </c>
      <c r="C11" s="75"/>
      <c r="D11" s="116"/>
      <c r="E11" s="135"/>
      <c r="F11" s="83"/>
      <c r="G11" s="80"/>
      <c r="H11" s="89"/>
    </row>
    <row r="12" spans="1:8" x14ac:dyDescent="0.25">
      <c r="A12" s="1" t="s">
        <v>13</v>
      </c>
      <c r="B12" s="80">
        <v>350</v>
      </c>
      <c r="C12" s="75"/>
      <c r="D12" s="85"/>
      <c r="E12" s="135"/>
      <c r="F12" s="83"/>
      <c r="G12" s="80"/>
      <c r="H12" s="89"/>
    </row>
    <row r="13" spans="1:8" x14ac:dyDescent="0.25">
      <c r="A13" s="1" t="s">
        <v>172</v>
      </c>
      <c r="B13" s="80">
        <v>0</v>
      </c>
      <c r="C13" s="75"/>
      <c r="D13" s="88"/>
      <c r="E13" s="135"/>
      <c r="F13" s="83"/>
      <c r="G13" s="80"/>
      <c r="H13" s="89"/>
    </row>
    <row r="14" spans="1:8" x14ac:dyDescent="0.25">
      <c r="A14" s="1" t="s">
        <v>178</v>
      </c>
      <c r="B14" s="80">
        <v>0</v>
      </c>
      <c r="C14" s="75"/>
      <c r="D14" s="85"/>
      <c r="E14" s="135"/>
      <c r="F14" s="83"/>
      <c r="G14" s="80"/>
      <c r="H14" s="89"/>
    </row>
    <row r="15" spans="1:8" x14ac:dyDescent="0.25">
      <c r="A15" s="1" t="s">
        <v>12</v>
      </c>
      <c r="B15" s="80">
        <v>200</v>
      </c>
      <c r="C15" s="80"/>
      <c r="D15" s="85"/>
      <c r="E15" s="135"/>
      <c r="F15" s="83"/>
      <c r="G15" s="80"/>
      <c r="H15" s="89"/>
    </row>
    <row r="16" spans="1:8" x14ac:dyDescent="0.25">
      <c r="A16" s="1" t="s">
        <v>26</v>
      </c>
      <c r="B16" s="80">
        <v>3000</v>
      </c>
      <c r="C16" s="80"/>
      <c r="D16" s="85"/>
      <c r="E16" s="135"/>
      <c r="F16" s="83"/>
      <c r="G16" s="80"/>
      <c r="H16" s="89"/>
    </row>
    <row r="17" spans="1:8" x14ac:dyDescent="0.25">
      <c r="A17" s="1" t="s">
        <v>79</v>
      </c>
      <c r="B17" s="80">
        <v>250</v>
      </c>
      <c r="C17" s="80"/>
      <c r="D17" s="85"/>
      <c r="E17" s="135"/>
      <c r="F17" s="83"/>
      <c r="G17" s="80"/>
      <c r="H17" s="89"/>
    </row>
    <row r="18" spans="1:8" x14ac:dyDescent="0.25">
      <c r="A18" s="1" t="s">
        <v>21</v>
      </c>
      <c r="B18" s="80">
        <v>100</v>
      </c>
      <c r="C18" s="85"/>
      <c r="D18" s="85"/>
      <c r="E18" s="135"/>
      <c r="F18" s="83"/>
      <c r="G18" s="80"/>
      <c r="H18" s="89"/>
    </row>
    <row r="19" spans="1:8" x14ac:dyDescent="0.25">
      <c r="A19" s="1" t="s">
        <v>129</v>
      </c>
      <c r="B19" s="80">
        <v>200</v>
      </c>
      <c r="C19" s="85"/>
      <c r="D19" s="85"/>
      <c r="E19" s="135"/>
      <c r="F19" s="83"/>
      <c r="G19" s="80"/>
      <c r="H19" s="89"/>
    </row>
    <row r="20" spans="1:8" x14ac:dyDescent="0.25">
      <c r="A20" s="1" t="s">
        <v>115</v>
      </c>
      <c r="B20" s="80">
        <v>0</v>
      </c>
      <c r="C20" s="85"/>
      <c r="D20" s="85"/>
      <c r="E20" s="135"/>
      <c r="F20" s="83"/>
      <c r="G20" s="80"/>
      <c r="H20" s="89"/>
    </row>
    <row r="21" spans="1:8" x14ac:dyDescent="0.25">
      <c r="A21" s="1" t="s">
        <v>6</v>
      </c>
      <c r="B21" s="80">
        <v>4600</v>
      </c>
      <c r="C21" s="85"/>
      <c r="D21" s="85"/>
      <c r="E21" s="135"/>
      <c r="F21" s="83"/>
      <c r="G21" s="80"/>
      <c r="H21" s="89"/>
    </row>
    <row r="22" spans="1:8" ht="12.75" customHeight="1" x14ac:dyDescent="0.25">
      <c r="A22" s="13" t="s">
        <v>78</v>
      </c>
      <c r="B22" s="82">
        <v>0</v>
      </c>
      <c r="C22" s="81">
        <f>SUM(B8:B22)</f>
        <v>13000</v>
      </c>
      <c r="D22" s="91" t="s">
        <v>233</v>
      </c>
      <c r="E22" s="91"/>
      <c r="F22" s="91"/>
      <c r="G22" s="82"/>
      <c r="H22" s="92"/>
    </row>
    <row r="23" spans="1:8" x14ac:dyDescent="0.25">
      <c r="A23" s="20" t="s">
        <v>125</v>
      </c>
      <c r="B23" s="80"/>
      <c r="C23" s="80"/>
      <c r="D23" s="85"/>
      <c r="E23" s="69"/>
      <c r="F23" s="83"/>
      <c r="G23" s="83"/>
      <c r="H23" s="89"/>
    </row>
    <row r="24" spans="1:8" x14ac:dyDescent="0.25">
      <c r="A24" s="1" t="s">
        <v>146</v>
      </c>
      <c r="B24" s="80">
        <v>0</v>
      </c>
      <c r="C24" s="80"/>
      <c r="D24" s="85"/>
      <c r="E24" s="69"/>
      <c r="F24" s="83"/>
      <c r="G24" s="83"/>
      <c r="H24" s="89"/>
    </row>
    <row r="25" spans="1:8" x14ac:dyDescent="0.25">
      <c r="A25" s="1" t="s">
        <v>12</v>
      </c>
      <c r="B25" s="80">
        <v>50</v>
      </c>
      <c r="C25" s="80"/>
      <c r="D25" s="85"/>
      <c r="E25" s="69"/>
      <c r="F25" s="83"/>
      <c r="G25" s="83"/>
      <c r="H25" s="89"/>
    </row>
    <row r="26" spans="1:8" x14ac:dyDescent="0.25">
      <c r="A26" s="1" t="s">
        <v>153</v>
      </c>
      <c r="B26" s="80">
        <v>8000</v>
      </c>
      <c r="C26" s="80"/>
      <c r="D26" s="85"/>
      <c r="E26" s="135"/>
      <c r="F26" s="83"/>
      <c r="G26" s="80"/>
      <c r="H26" s="89"/>
    </row>
    <row r="27" spans="1:8" x14ac:dyDescent="0.25">
      <c r="A27" s="1" t="s">
        <v>204</v>
      </c>
      <c r="B27" s="80">
        <v>5000</v>
      </c>
      <c r="C27" s="80"/>
      <c r="D27" s="85" t="s">
        <v>261</v>
      </c>
      <c r="E27" s="135"/>
      <c r="F27" s="83"/>
      <c r="G27" s="94"/>
      <c r="H27" s="95"/>
    </row>
    <row r="28" spans="1:8" x14ac:dyDescent="0.25">
      <c r="A28" s="1" t="s">
        <v>80</v>
      </c>
      <c r="B28" s="80">
        <v>1200</v>
      </c>
      <c r="C28" s="80"/>
      <c r="D28" s="85"/>
      <c r="E28" s="135"/>
      <c r="F28" s="83"/>
      <c r="G28" s="80"/>
      <c r="H28" s="95"/>
    </row>
    <row r="29" spans="1:8" x14ac:dyDescent="0.25">
      <c r="A29" s="1" t="s">
        <v>170</v>
      </c>
      <c r="B29" s="80">
        <v>0</v>
      </c>
      <c r="C29" s="80"/>
      <c r="D29" s="85"/>
      <c r="E29" s="135"/>
      <c r="F29" s="83"/>
      <c r="G29" s="80"/>
      <c r="H29" s="95"/>
    </row>
    <row r="30" spans="1:8" ht="30" x14ac:dyDescent="0.25">
      <c r="A30" s="176" t="s">
        <v>75</v>
      </c>
      <c r="B30" s="80">
        <v>20000</v>
      </c>
      <c r="C30" s="80"/>
      <c r="D30" s="196" t="s">
        <v>236</v>
      </c>
      <c r="E30" s="135"/>
      <c r="F30" s="83"/>
      <c r="G30" s="80"/>
      <c r="H30" s="95"/>
    </row>
    <row r="31" spans="1:8" ht="15.75" thickBot="1" x14ac:dyDescent="0.3">
      <c r="A31" s="3" t="s">
        <v>157</v>
      </c>
      <c r="B31" s="142">
        <v>6000</v>
      </c>
      <c r="C31" s="142"/>
      <c r="D31" s="197" t="s">
        <v>237</v>
      </c>
      <c r="E31" s="143"/>
      <c r="F31" s="144"/>
      <c r="G31" s="145"/>
      <c r="H31" s="146"/>
    </row>
    <row r="32" spans="1:8" ht="30" x14ac:dyDescent="0.25">
      <c r="A32" s="148" t="s">
        <v>89</v>
      </c>
      <c r="B32" s="136">
        <v>0</v>
      </c>
      <c r="C32" s="137"/>
      <c r="D32" s="138" t="s">
        <v>184</v>
      </c>
      <c r="E32" s="136"/>
      <c r="F32" s="139"/>
      <c r="G32" s="136"/>
      <c r="H32" s="140"/>
    </row>
    <row r="33" spans="1:8" x14ac:dyDescent="0.25">
      <c r="A33" s="1" t="s">
        <v>111</v>
      </c>
      <c r="B33" s="80">
        <v>0</v>
      </c>
      <c r="C33" s="83"/>
      <c r="D33" s="83"/>
      <c r="E33" s="80"/>
      <c r="F33" s="83"/>
      <c r="G33" s="111"/>
      <c r="H33" s="89"/>
    </row>
    <row r="34" spans="1:8" x14ac:dyDescent="0.25">
      <c r="A34" s="177" t="s">
        <v>188</v>
      </c>
      <c r="B34" s="80">
        <v>2000</v>
      </c>
      <c r="C34" s="85"/>
      <c r="D34" s="178"/>
      <c r="E34" s="111"/>
      <c r="F34" s="83"/>
      <c r="G34" s="80"/>
      <c r="H34" s="89"/>
    </row>
    <row r="35" spans="1:8" ht="30" x14ac:dyDescent="0.25">
      <c r="A35" s="176" t="s">
        <v>211</v>
      </c>
      <c r="B35" s="80">
        <v>1000</v>
      </c>
      <c r="C35" s="80"/>
      <c r="D35" s="154"/>
      <c r="E35" s="135"/>
      <c r="F35" s="83"/>
      <c r="G35" s="80"/>
      <c r="H35" s="95"/>
    </row>
    <row r="36" spans="1:8" x14ac:dyDescent="0.25">
      <c r="A36" s="13"/>
      <c r="B36" s="82"/>
      <c r="C36" s="81">
        <f>SUM(B24:B36)</f>
        <v>43250</v>
      </c>
      <c r="D36" s="93"/>
      <c r="E36" s="105"/>
      <c r="F36" s="91"/>
      <c r="G36" s="82"/>
      <c r="H36" s="92"/>
    </row>
    <row r="37" spans="1:8" x14ac:dyDescent="0.25">
      <c r="A37" s="106" t="s">
        <v>22</v>
      </c>
      <c r="B37" s="107"/>
      <c r="C37" s="107"/>
      <c r="D37" s="86"/>
      <c r="E37" s="108"/>
      <c r="F37" s="109"/>
      <c r="G37" s="109"/>
      <c r="H37" s="87"/>
    </row>
    <row r="38" spans="1:8" x14ac:dyDescent="0.25">
      <c r="A38" s="19" t="s">
        <v>23</v>
      </c>
      <c r="B38" s="80">
        <v>6000</v>
      </c>
      <c r="C38" s="80"/>
      <c r="D38" s="85"/>
      <c r="E38" s="135"/>
      <c r="F38" s="83"/>
      <c r="G38" s="80"/>
      <c r="H38" s="89"/>
    </row>
    <row r="39" spans="1:8" x14ac:dyDescent="0.25">
      <c r="A39" s="1" t="s">
        <v>12</v>
      </c>
      <c r="B39" s="80">
        <v>250</v>
      </c>
      <c r="C39" s="80"/>
      <c r="D39" s="85"/>
      <c r="E39" s="135"/>
      <c r="F39" s="83"/>
      <c r="G39" s="80"/>
      <c r="H39" s="89"/>
    </row>
    <row r="40" spans="1:8" x14ac:dyDescent="0.25">
      <c r="A40" s="1" t="s">
        <v>191</v>
      </c>
      <c r="B40" s="80">
        <v>700</v>
      </c>
      <c r="C40" s="80"/>
      <c r="D40" s="85"/>
      <c r="E40" s="135"/>
      <c r="F40" s="83"/>
      <c r="G40" s="80"/>
      <c r="H40" s="89"/>
    </row>
    <row r="41" spans="1:8" x14ac:dyDescent="0.25">
      <c r="A41" s="1" t="s">
        <v>129</v>
      </c>
      <c r="B41" s="80">
        <v>200</v>
      </c>
      <c r="C41" s="80"/>
      <c r="D41" s="85"/>
      <c r="E41" s="135"/>
      <c r="F41" s="83"/>
      <c r="G41" s="80"/>
      <c r="H41" s="89"/>
    </row>
    <row r="42" spans="1:8" x14ac:dyDescent="0.25">
      <c r="A42" s="1" t="s">
        <v>79</v>
      </c>
      <c r="B42" s="80">
        <v>250</v>
      </c>
      <c r="C42" s="80"/>
      <c r="D42" s="85"/>
      <c r="E42" s="135"/>
      <c r="F42" s="83"/>
      <c r="G42" s="80"/>
      <c r="H42" s="89"/>
    </row>
    <row r="43" spans="1:8" x14ac:dyDescent="0.25">
      <c r="A43" s="1" t="s">
        <v>13</v>
      </c>
      <c r="B43" s="80">
        <v>1200</v>
      </c>
      <c r="C43" s="80"/>
      <c r="D43" s="85"/>
      <c r="E43" s="135"/>
      <c r="F43" s="83"/>
      <c r="G43" s="83"/>
      <c r="H43" s="89"/>
    </row>
    <row r="44" spans="1:8" x14ac:dyDescent="0.25">
      <c r="A44" s="1" t="s">
        <v>24</v>
      </c>
      <c r="B44" s="80">
        <v>1500</v>
      </c>
      <c r="C44" s="80"/>
      <c r="D44" s="85"/>
      <c r="E44" s="135"/>
      <c r="F44" s="83"/>
      <c r="G44" s="83"/>
      <c r="H44" s="89"/>
    </row>
    <row r="45" spans="1:8" x14ac:dyDescent="0.25">
      <c r="A45" s="13" t="s">
        <v>6</v>
      </c>
      <c r="B45" s="82">
        <v>2700</v>
      </c>
      <c r="C45" s="81">
        <f>SUM(B38:B45)</f>
        <v>12800</v>
      </c>
      <c r="D45" s="93"/>
      <c r="E45" s="105"/>
      <c r="F45" s="91"/>
      <c r="G45" s="91"/>
      <c r="H45" s="92"/>
    </row>
    <row r="46" spans="1:8" x14ac:dyDescent="0.25">
      <c r="A46" s="54" t="s">
        <v>76</v>
      </c>
      <c r="B46" s="96"/>
      <c r="C46" s="96"/>
      <c r="D46" s="97"/>
      <c r="E46" s="141"/>
      <c r="F46" s="96"/>
      <c r="G46" s="96"/>
      <c r="H46" s="98"/>
    </row>
    <row r="47" spans="1:8" x14ac:dyDescent="0.25">
      <c r="A47" s="71" t="s">
        <v>77</v>
      </c>
      <c r="B47" s="112">
        <v>0</v>
      </c>
      <c r="C47" s="99"/>
      <c r="D47" s="121" t="s">
        <v>159</v>
      </c>
      <c r="E47" s="141"/>
      <c r="F47" s="96"/>
      <c r="G47" s="99"/>
      <c r="H47" s="10"/>
    </row>
    <row r="48" spans="1:8" x14ac:dyDescent="0.25">
      <c r="A48" s="74" t="s">
        <v>124</v>
      </c>
      <c r="B48" s="199">
        <v>1000</v>
      </c>
      <c r="C48" s="200">
        <f>B47+B48</f>
        <v>1000</v>
      </c>
      <c r="D48" s="100"/>
      <c r="E48" s="101"/>
      <c r="F48" s="102"/>
      <c r="G48" s="102"/>
      <c r="H48" s="183"/>
    </row>
    <row r="49" spans="1:8" x14ac:dyDescent="0.25">
      <c r="A49" s="54" t="s">
        <v>91</v>
      </c>
      <c r="B49" s="103"/>
      <c r="C49" s="103"/>
      <c r="D49" s="97"/>
      <c r="E49" s="141"/>
      <c r="F49" s="96"/>
      <c r="G49" s="96"/>
      <c r="H49" s="98"/>
    </row>
    <row r="50" spans="1:8" ht="16.5" customHeight="1" x14ac:dyDescent="0.25">
      <c r="A50" s="190" t="s">
        <v>234</v>
      </c>
      <c r="B50" s="112">
        <v>2000</v>
      </c>
      <c r="C50" s="103"/>
      <c r="D50" s="121"/>
      <c r="E50" s="141"/>
      <c r="F50" s="96"/>
      <c r="G50" s="96"/>
      <c r="H50" s="98"/>
    </row>
    <row r="51" spans="1:8" ht="15" customHeight="1" x14ac:dyDescent="0.25">
      <c r="A51" s="180" t="s">
        <v>186</v>
      </c>
      <c r="B51" s="112">
        <v>1000</v>
      </c>
      <c r="C51" s="103"/>
      <c r="D51" s="179"/>
      <c r="E51" s="141"/>
      <c r="F51" s="96"/>
      <c r="G51" s="96"/>
      <c r="H51" s="98"/>
    </row>
    <row r="52" spans="1:8" x14ac:dyDescent="0.25">
      <c r="A52" s="71" t="s">
        <v>119</v>
      </c>
      <c r="B52" s="112">
        <v>0</v>
      </c>
      <c r="C52" s="103"/>
      <c r="D52" s="97"/>
      <c r="E52" s="141"/>
      <c r="F52" s="96"/>
      <c r="G52" s="96"/>
      <c r="H52" s="98"/>
    </row>
    <row r="53" spans="1:8" x14ac:dyDescent="0.25">
      <c r="A53" s="71" t="s">
        <v>104</v>
      </c>
      <c r="B53" s="112">
        <v>75000</v>
      </c>
      <c r="C53" s="103"/>
      <c r="D53" s="97"/>
      <c r="E53" s="141"/>
      <c r="F53" s="96" t="s">
        <v>180</v>
      </c>
      <c r="G53" s="103">
        <v>45000</v>
      </c>
      <c r="H53" s="98"/>
    </row>
    <row r="54" spans="1:8" x14ac:dyDescent="0.25">
      <c r="A54" s="71" t="s">
        <v>152</v>
      </c>
      <c r="B54" s="112">
        <v>10000</v>
      </c>
      <c r="C54" s="103"/>
      <c r="D54" s="191"/>
      <c r="E54" s="141"/>
      <c r="F54" s="96"/>
      <c r="G54" s="96"/>
      <c r="H54" s="98"/>
    </row>
    <row r="55" spans="1:8" x14ac:dyDescent="0.25">
      <c r="A55" s="71" t="s">
        <v>154</v>
      </c>
      <c r="B55" s="112">
        <v>0</v>
      </c>
      <c r="C55" s="103"/>
      <c r="D55" s="104"/>
      <c r="E55" s="141"/>
      <c r="F55" s="96"/>
      <c r="G55" s="96"/>
      <c r="H55" s="98"/>
    </row>
    <row r="56" spans="1:8" x14ac:dyDescent="0.25">
      <c r="A56" s="1" t="s">
        <v>118</v>
      </c>
      <c r="B56" s="112">
        <v>500</v>
      </c>
      <c r="C56" s="75"/>
      <c r="D56" s="85"/>
      <c r="E56" s="135"/>
      <c r="F56" s="83"/>
      <c r="G56" s="83"/>
      <c r="H56" s="95"/>
    </row>
    <row r="57" spans="1:8" x14ac:dyDescent="0.25">
      <c r="A57" s="1" t="s">
        <v>27</v>
      </c>
      <c r="B57" s="112">
        <v>500</v>
      </c>
      <c r="C57" s="75">
        <f>SUM(B50:B57)</f>
        <v>89000</v>
      </c>
      <c r="D57" s="134" t="s">
        <v>142</v>
      </c>
      <c r="E57" s="80"/>
      <c r="F57" s="83"/>
      <c r="G57" s="83"/>
      <c r="H57" s="95"/>
    </row>
    <row r="58" spans="1:8" x14ac:dyDescent="0.25">
      <c r="A58" s="1"/>
      <c r="B58" s="112"/>
      <c r="C58" s="75"/>
      <c r="D58" s="134"/>
      <c r="E58" s="135"/>
      <c r="F58" s="83"/>
      <c r="G58" s="83"/>
      <c r="H58" s="95"/>
    </row>
    <row r="59" spans="1:8" x14ac:dyDescent="0.25">
      <c r="A59" s="20" t="s">
        <v>25</v>
      </c>
      <c r="B59" s="80">
        <v>1500</v>
      </c>
      <c r="C59" s="201">
        <f>B59</f>
        <v>1500</v>
      </c>
      <c r="D59" s="83"/>
      <c r="E59" s="80"/>
      <c r="F59" s="83"/>
      <c r="G59" s="83"/>
      <c r="H59" s="89"/>
    </row>
    <row r="60" spans="1:8" x14ac:dyDescent="0.25">
      <c r="B60" s="6"/>
      <c r="C60" s="7">
        <f>SUM(C4:C59)</f>
        <v>168770</v>
      </c>
      <c r="D60" s="9"/>
      <c r="E60" s="6"/>
      <c r="F60" s="9"/>
      <c r="G60" s="9"/>
      <c r="H60" s="9"/>
    </row>
    <row r="61" spans="1:8" x14ac:dyDescent="0.25">
      <c r="A61" s="20" t="s">
        <v>17</v>
      </c>
      <c r="B61" s="6"/>
      <c r="C61" s="81">
        <f>G61</f>
        <v>52200</v>
      </c>
      <c r="D61" s="10"/>
      <c r="F61" s="9"/>
      <c r="G61" s="7">
        <f>SUM(G4:G59)</f>
        <v>52200</v>
      </c>
      <c r="H61" s="12"/>
    </row>
    <row r="62" spans="1:8" x14ac:dyDescent="0.25">
      <c r="A62" s="46" t="s">
        <v>16</v>
      </c>
      <c r="B62" s="14"/>
      <c r="C62" s="8">
        <f>C60-C61</f>
        <v>116570</v>
      </c>
      <c r="D62" s="42" t="s">
        <v>28</v>
      </c>
      <c r="E62" s="16"/>
      <c r="F62" s="17"/>
      <c r="G62" s="8"/>
      <c r="H62" s="18"/>
    </row>
  </sheetData>
  <mergeCells count="2">
    <mergeCell ref="A1:D1"/>
    <mergeCell ref="F1:H1"/>
  </mergeCells>
  <phoneticPr fontId="7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  <headerFooter>
    <oddHeader>&amp;C&amp;"-,Bold"WEST MERSEA TOWN COUNCIL - Community Facilities Committee
Assets and Facilities Budget 2024 / 25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view="pageLayout" topLeftCell="A13" zoomScale="110" zoomScalePageLayoutView="110" workbookViewId="0">
      <selection activeCell="C19" sqref="C19"/>
    </sheetView>
  </sheetViews>
  <sheetFormatPr defaultColWidth="8.85546875" defaultRowHeight="15" x14ac:dyDescent="0.25"/>
  <cols>
    <col min="1" max="1" width="21.140625" customWidth="1"/>
    <col min="2" max="2" width="11.85546875" customWidth="1"/>
    <col min="3" max="3" width="12.28515625" customWidth="1"/>
    <col min="4" max="4" width="26" customWidth="1"/>
    <col min="5" max="5" width="1.28515625" customWidth="1"/>
    <col min="6" max="6" width="19.42578125" bestFit="1" customWidth="1"/>
    <col min="7" max="7" width="11.140625" customWidth="1"/>
    <col min="8" max="8" width="26.28515625" customWidth="1"/>
  </cols>
  <sheetData>
    <row r="1" spans="1:8" x14ac:dyDescent="0.25">
      <c r="A1" s="247" t="s">
        <v>0</v>
      </c>
      <c r="B1" s="248"/>
      <c r="C1" s="248"/>
      <c r="D1" s="248"/>
      <c r="E1" s="50"/>
      <c r="F1" s="248" t="s">
        <v>3</v>
      </c>
      <c r="G1" s="248"/>
      <c r="H1" s="249"/>
    </row>
    <row r="2" spans="1:8" x14ac:dyDescent="0.25">
      <c r="A2" s="219" t="s">
        <v>1</v>
      </c>
      <c r="B2" s="24" t="s">
        <v>4</v>
      </c>
      <c r="C2" s="24" t="s">
        <v>11</v>
      </c>
      <c r="D2" s="23" t="s">
        <v>2</v>
      </c>
      <c r="E2" s="220"/>
      <c r="F2" s="24" t="s">
        <v>1</v>
      </c>
      <c r="G2" s="24" t="s">
        <v>4</v>
      </c>
      <c r="H2" s="221" t="s">
        <v>5</v>
      </c>
    </row>
    <row r="3" spans="1:8" ht="27" customHeight="1" x14ac:dyDescent="0.25">
      <c r="A3" s="1" t="s">
        <v>212</v>
      </c>
      <c r="B3" s="80">
        <v>18000</v>
      </c>
      <c r="C3" s="75">
        <f>B3</f>
        <v>18000</v>
      </c>
      <c r="D3" s="85" t="s">
        <v>272</v>
      </c>
      <c r="F3" s="9" t="s">
        <v>14</v>
      </c>
      <c r="G3" s="80">
        <v>7000</v>
      </c>
      <c r="H3" s="73"/>
    </row>
    <row r="4" spans="1:8" x14ac:dyDescent="0.25">
      <c r="A4" s="1" t="s">
        <v>134</v>
      </c>
      <c r="B4" s="80">
        <v>1500</v>
      </c>
      <c r="C4" s="75"/>
      <c r="D4" s="10"/>
      <c r="F4" s="9"/>
      <c r="G4" s="80"/>
      <c r="H4" s="12"/>
    </row>
    <row r="5" spans="1:8" x14ac:dyDescent="0.25">
      <c r="A5" s="1" t="s">
        <v>205</v>
      </c>
      <c r="B5" s="80">
        <v>200</v>
      </c>
      <c r="C5" s="75">
        <f>B4+ B5</f>
        <v>1700</v>
      </c>
      <c r="D5" s="160"/>
      <c r="F5" s="175"/>
      <c r="G5" s="80"/>
      <c r="H5" s="21"/>
    </row>
    <row r="6" spans="1:8" ht="26.25" customHeight="1" x14ac:dyDescent="0.25">
      <c r="A6" s="176" t="s">
        <v>199</v>
      </c>
      <c r="B6" s="80">
        <v>0</v>
      </c>
      <c r="C6" s="75"/>
      <c r="D6" s="198" t="s">
        <v>250</v>
      </c>
      <c r="F6" s="192"/>
      <c r="G6" s="132"/>
      <c r="H6" s="21"/>
    </row>
    <row r="7" spans="1:8" x14ac:dyDescent="0.25">
      <c r="A7" s="1" t="s">
        <v>143</v>
      </c>
      <c r="B7" s="80">
        <v>0</v>
      </c>
      <c r="C7" s="75">
        <f>B7</f>
        <v>0</v>
      </c>
      <c r="D7" s="10" t="s">
        <v>213</v>
      </c>
      <c r="F7" s="9"/>
      <c r="G7" s="75"/>
      <c r="H7" s="12"/>
    </row>
    <row r="8" spans="1:8" x14ac:dyDescent="0.25">
      <c r="A8" s="1" t="s">
        <v>12</v>
      </c>
      <c r="B8" s="80">
        <v>2500</v>
      </c>
      <c r="C8" s="80"/>
      <c r="D8" s="10" t="s">
        <v>7</v>
      </c>
      <c r="F8" s="9"/>
      <c r="G8" s="80"/>
      <c r="H8" s="12"/>
    </row>
    <row r="9" spans="1:8" x14ac:dyDescent="0.25">
      <c r="A9" s="1" t="s">
        <v>12</v>
      </c>
      <c r="B9" s="80">
        <v>1400</v>
      </c>
      <c r="C9" s="80"/>
      <c r="D9" s="10" t="s">
        <v>8</v>
      </c>
      <c r="F9" s="9"/>
      <c r="G9" s="80"/>
      <c r="H9" s="12"/>
    </row>
    <row r="10" spans="1:8" x14ac:dyDescent="0.25">
      <c r="A10" s="1" t="s">
        <v>12</v>
      </c>
      <c r="B10" s="80">
        <v>800</v>
      </c>
      <c r="C10" s="80"/>
      <c r="D10" s="10" t="s">
        <v>9</v>
      </c>
      <c r="F10" s="9"/>
      <c r="G10" s="83"/>
      <c r="H10" s="12"/>
    </row>
    <row r="11" spans="1:8" ht="18" customHeight="1" x14ac:dyDescent="0.25">
      <c r="A11" s="1" t="s">
        <v>12</v>
      </c>
      <c r="B11" s="80">
        <v>3500</v>
      </c>
      <c r="C11" s="75">
        <f>B8+B9+B10+B11</f>
        <v>8200</v>
      </c>
      <c r="D11" s="10" t="s">
        <v>10</v>
      </c>
      <c r="F11" s="9"/>
      <c r="G11" s="83"/>
      <c r="H11" s="21"/>
    </row>
    <row r="12" spans="1:8" x14ac:dyDescent="0.25">
      <c r="A12" s="1" t="s">
        <v>13</v>
      </c>
      <c r="B12" s="80">
        <v>1000</v>
      </c>
      <c r="C12" s="80"/>
      <c r="D12" s="10" t="s">
        <v>7</v>
      </c>
      <c r="F12" s="9"/>
      <c r="G12" s="83"/>
      <c r="H12" s="89"/>
    </row>
    <row r="13" spans="1:8" x14ac:dyDescent="0.25">
      <c r="A13" s="1" t="s">
        <v>13</v>
      </c>
      <c r="B13" s="80">
        <v>600</v>
      </c>
      <c r="C13" s="80"/>
      <c r="D13" s="10" t="s">
        <v>8</v>
      </c>
      <c r="F13" s="9"/>
      <c r="G13" s="83"/>
      <c r="H13" s="12"/>
    </row>
    <row r="14" spans="1:8" x14ac:dyDescent="0.25">
      <c r="A14" s="1" t="s">
        <v>13</v>
      </c>
      <c r="B14" s="80">
        <v>150</v>
      </c>
      <c r="C14" s="80"/>
      <c r="D14" s="10" t="s">
        <v>9</v>
      </c>
      <c r="F14" s="9"/>
      <c r="G14" s="83"/>
      <c r="H14" s="12"/>
    </row>
    <row r="15" spans="1:8" x14ac:dyDescent="0.25">
      <c r="A15" s="1" t="s">
        <v>13</v>
      </c>
      <c r="B15" s="80">
        <v>300</v>
      </c>
      <c r="C15" s="75">
        <f>B12+B13+B14+B15</f>
        <v>2050</v>
      </c>
      <c r="D15" s="10" t="s">
        <v>10</v>
      </c>
      <c r="F15" s="9"/>
      <c r="G15" s="83"/>
      <c r="H15" s="12"/>
    </row>
    <row r="16" spans="1:8" x14ac:dyDescent="0.25">
      <c r="A16" s="1" t="s">
        <v>149</v>
      </c>
      <c r="B16" s="80">
        <v>1200</v>
      </c>
      <c r="C16" s="75">
        <f>B16</f>
        <v>1200</v>
      </c>
      <c r="D16" s="10" t="s">
        <v>150</v>
      </c>
      <c r="F16" s="9"/>
      <c r="G16" s="83"/>
      <c r="H16" s="12"/>
    </row>
    <row r="17" spans="1:8" ht="27.75" customHeight="1" x14ac:dyDescent="0.25">
      <c r="A17" s="19" t="s">
        <v>148</v>
      </c>
      <c r="B17" s="80">
        <v>3000</v>
      </c>
      <c r="C17" s="75">
        <f>B17</f>
        <v>3000</v>
      </c>
      <c r="D17" s="79" t="s">
        <v>214</v>
      </c>
      <c r="F17" s="9"/>
      <c r="G17" s="75"/>
      <c r="H17" s="12"/>
    </row>
    <row r="18" spans="1:8" x14ac:dyDescent="0.25">
      <c r="A18" s="1" t="s">
        <v>215</v>
      </c>
      <c r="B18" s="80">
        <v>400</v>
      </c>
      <c r="C18" s="75">
        <v>400</v>
      </c>
      <c r="D18" s="10"/>
      <c r="F18" s="84"/>
      <c r="G18" s="75"/>
      <c r="H18" s="12"/>
    </row>
    <row r="19" spans="1:8" x14ac:dyDescent="0.25">
      <c r="A19" s="1" t="s">
        <v>218</v>
      </c>
      <c r="B19" s="80">
        <v>3000</v>
      </c>
      <c r="C19" s="75">
        <v>3000</v>
      </c>
      <c r="D19" s="198" t="s">
        <v>190</v>
      </c>
      <c r="F19" s="83"/>
      <c r="G19" s="80"/>
      <c r="H19" s="12"/>
    </row>
    <row r="20" spans="1:8" x14ac:dyDescent="0.25">
      <c r="A20" s="1" t="s">
        <v>219</v>
      </c>
      <c r="B20" s="80">
        <v>4500</v>
      </c>
      <c r="C20" s="75">
        <v>4000</v>
      </c>
      <c r="D20" s="198" t="s">
        <v>190</v>
      </c>
      <c r="F20" s="83"/>
      <c r="G20" s="80"/>
      <c r="H20" s="12"/>
    </row>
    <row r="21" spans="1:8" x14ac:dyDescent="0.25">
      <c r="A21" s="1" t="s">
        <v>25</v>
      </c>
      <c r="B21" s="80">
        <v>2000</v>
      </c>
      <c r="C21" s="75">
        <f>B21</f>
        <v>2000</v>
      </c>
      <c r="D21" s="10"/>
      <c r="F21" s="9"/>
      <c r="G21" s="83"/>
      <c r="H21" s="12"/>
    </row>
    <row r="22" spans="1:8" x14ac:dyDescent="0.25">
      <c r="A22" s="1" t="s">
        <v>15</v>
      </c>
      <c r="B22" s="80"/>
      <c r="C22" s="75">
        <f>SUM(C3:C21)</f>
        <v>43550</v>
      </c>
      <c r="D22" s="10"/>
      <c r="F22" s="9"/>
      <c r="G22" s="10"/>
      <c r="H22" s="12"/>
    </row>
    <row r="23" spans="1:8" x14ac:dyDescent="0.25">
      <c r="A23" s="1" t="s">
        <v>17</v>
      </c>
      <c r="B23" s="80"/>
      <c r="C23" s="81">
        <f>G23</f>
        <v>7000</v>
      </c>
      <c r="D23" s="10"/>
      <c r="F23" s="9"/>
      <c r="G23" s="7">
        <f>SUM(G3:G21)</f>
        <v>7000</v>
      </c>
      <c r="H23" s="12"/>
    </row>
    <row r="24" spans="1:8" x14ac:dyDescent="0.25">
      <c r="A24" s="46" t="s">
        <v>16</v>
      </c>
      <c r="B24" s="82"/>
      <c r="C24" s="81">
        <f>C22-C23</f>
        <v>36550</v>
      </c>
      <c r="D24" s="42" t="s">
        <v>28</v>
      </c>
      <c r="E24" s="16"/>
      <c r="F24" s="17"/>
      <c r="G24" s="8"/>
      <c r="H24" s="18"/>
    </row>
    <row r="25" spans="1:8" x14ac:dyDescent="0.25">
      <c r="A25" s="1"/>
      <c r="B25" s="135"/>
      <c r="C25" s="135"/>
      <c r="H25" s="2"/>
    </row>
    <row r="26" spans="1:8" x14ac:dyDescent="0.25">
      <c r="A26" s="1"/>
      <c r="B26" s="69"/>
      <c r="C26" s="69"/>
      <c r="H26" s="2"/>
    </row>
    <row r="27" spans="1:8" x14ac:dyDescent="0.25">
      <c r="A27" s="1"/>
      <c r="B27" s="69"/>
      <c r="C27" s="69"/>
      <c r="H27" s="2"/>
    </row>
    <row r="28" spans="1:8" ht="15.75" thickBot="1" x14ac:dyDescent="0.3">
      <c r="A28" s="3"/>
      <c r="B28" s="202"/>
      <c r="C28" s="202"/>
      <c r="D28" s="4"/>
      <c r="E28" s="4"/>
      <c r="F28" s="4"/>
      <c r="G28" s="4"/>
      <c r="H28" s="5"/>
    </row>
  </sheetData>
  <mergeCells count="2">
    <mergeCell ref="A1:D1"/>
    <mergeCell ref="F1:H1"/>
  </mergeCells>
  <phoneticPr fontId="7" type="noConversion"/>
  <printOptions gridLines="1"/>
  <pageMargins left="0.82677165354330717" right="0.70866141732283472" top="0.74803149606299213" bottom="0.74803149606299213" header="0.31496062992125984" footer="0.31496062992125984"/>
  <pageSetup paperSize="9" orientation="landscape" horizontalDpi="4294967293" verticalDpi="200" r:id="rId1"/>
  <headerFooter>
    <oddHeader>&amp;C&amp;"-,Bold"&amp;12Community Facilities Committee
Toilets 2024/25 budget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8"/>
  <sheetViews>
    <sheetView view="pageLayout" zoomScaleNormal="110" workbookViewId="0">
      <selection activeCell="B2" sqref="B2"/>
    </sheetView>
  </sheetViews>
  <sheetFormatPr defaultColWidth="8.85546875" defaultRowHeight="15" x14ac:dyDescent="0.25"/>
  <cols>
    <col min="1" max="1" width="24.7109375" customWidth="1"/>
    <col min="2" max="2" width="10.28515625" customWidth="1"/>
    <col min="3" max="3" width="13.42578125" customWidth="1"/>
    <col min="4" max="4" width="19.85546875" customWidth="1"/>
    <col min="5" max="5" width="0.85546875" customWidth="1"/>
    <col min="6" max="6" width="16.28515625" customWidth="1"/>
    <col min="7" max="7" width="13.42578125" customWidth="1"/>
    <col min="8" max="8" width="26" customWidth="1"/>
  </cols>
  <sheetData>
    <row r="1" spans="1:8" x14ac:dyDescent="0.25">
      <c r="A1" s="26"/>
      <c r="B1" s="27" t="s">
        <v>0</v>
      </c>
      <c r="C1" s="28"/>
      <c r="D1" s="28"/>
      <c r="E1" s="29"/>
      <c r="F1" s="34"/>
      <c r="G1" s="27" t="s">
        <v>3</v>
      </c>
      <c r="H1" s="35"/>
    </row>
    <row r="2" spans="1:8" x14ac:dyDescent="0.25">
      <c r="A2" s="30" t="s">
        <v>1</v>
      </c>
      <c r="B2" s="23" t="s">
        <v>4</v>
      </c>
      <c r="C2" s="23" t="s">
        <v>29</v>
      </c>
      <c r="D2" s="24" t="s">
        <v>2</v>
      </c>
      <c r="E2" s="23"/>
      <c r="F2" s="23" t="s">
        <v>1</v>
      </c>
      <c r="G2" s="24" t="s">
        <v>30</v>
      </c>
      <c r="H2" s="31" t="s">
        <v>5</v>
      </c>
    </row>
    <row r="3" spans="1:8" x14ac:dyDescent="0.25">
      <c r="A3" s="1"/>
      <c r="B3" s="64"/>
      <c r="C3" s="64"/>
      <c r="D3" s="64"/>
      <c r="E3" s="6"/>
      <c r="F3" s="64" t="s">
        <v>72</v>
      </c>
      <c r="G3" s="203">
        <v>130000</v>
      </c>
      <c r="H3" s="73" t="s">
        <v>123</v>
      </c>
    </row>
    <row r="4" spans="1:8" x14ac:dyDescent="0.25">
      <c r="A4" s="1" t="s">
        <v>58</v>
      </c>
      <c r="B4" s="80">
        <v>6600</v>
      </c>
      <c r="C4" s="75">
        <f>SUM(B4)</f>
        <v>6600</v>
      </c>
      <c r="D4" s="6"/>
      <c r="E4" s="6">
        <f>SUM(C4:D4)</f>
        <v>6600</v>
      </c>
      <c r="F4" s="6"/>
      <c r="G4" s="80"/>
      <c r="H4" s="185"/>
    </row>
    <row r="5" spans="1:8" x14ac:dyDescent="0.25">
      <c r="A5" s="1" t="s">
        <v>109</v>
      </c>
      <c r="B5" s="80">
        <v>4000</v>
      </c>
      <c r="C5" s="75">
        <f t="shared" ref="C5:C10" si="0">SUM(B5)</f>
        <v>4000</v>
      </c>
      <c r="D5" s="6"/>
      <c r="E5" s="6">
        <f>SUM(C5:D5)</f>
        <v>4000</v>
      </c>
      <c r="F5" s="6"/>
      <c r="G5" s="80"/>
      <c r="H5" s="21"/>
    </row>
    <row r="6" spans="1:8" x14ac:dyDescent="0.25">
      <c r="A6" s="1" t="s">
        <v>209</v>
      </c>
      <c r="B6" s="80">
        <v>2000</v>
      </c>
      <c r="C6" s="75">
        <f>B6</f>
        <v>2000</v>
      </c>
      <c r="D6" s="174" t="s">
        <v>135</v>
      </c>
      <c r="E6" s="6">
        <f>SUM(C6:D6)</f>
        <v>2000</v>
      </c>
      <c r="F6" s="6"/>
      <c r="G6" s="80"/>
      <c r="H6" s="156"/>
    </row>
    <row r="7" spans="1:8" ht="13.5" customHeight="1" x14ac:dyDescent="0.25">
      <c r="A7" s="19" t="s">
        <v>136</v>
      </c>
      <c r="B7" s="80">
        <v>0</v>
      </c>
      <c r="C7" s="75">
        <f>B7</f>
        <v>0</v>
      </c>
      <c r="D7" s="76"/>
      <c r="E7" s="6">
        <f>SUM(C7:D7)</f>
        <v>0</v>
      </c>
      <c r="F7" s="6"/>
      <c r="G7" s="80"/>
      <c r="H7" s="12"/>
    </row>
    <row r="8" spans="1:8" x14ac:dyDescent="0.25">
      <c r="A8" s="1" t="s">
        <v>137</v>
      </c>
      <c r="B8" s="80">
        <v>0</v>
      </c>
      <c r="C8" s="75">
        <f>B8</f>
        <v>0</v>
      </c>
      <c r="D8" s="6"/>
      <c r="E8" s="6"/>
      <c r="F8" s="6"/>
      <c r="G8" s="80"/>
      <c r="H8" s="12"/>
    </row>
    <row r="9" spans="1:8" x14ac:dyDescent="0.25">
      <c r="A9" s="1" t="s">
        <v>181</v>
      </c>
      <c r="B9" s="80">
        <v>5500</v>
      </c>
      <c r="C9" s="75">
        <f>B9</f>
        <v>5500</v>
      </c>
      <c r="D9" s="172" t="s">
        <v>210</v>
      </c>
      <c r="E9" s="6"/>
      <c r="F9" s="6"/>
      <c r="G9" s="80"/>
      <c r="H9" s="21"/>
    </row>
    <row r="10" spans="1:8" x14ac:dyDescent="0.25">
      <c r="A10" s="1" t="s">
        <v>122</v>
      </c>
      <c r="B10" s="80">
        <v>0</v>
      </c>
      <c r="C10" s="75">
        <f t="shared" si="0"/>
        <v>0</v>
      </c>
      <c r="D10" s="6"/>
      <c r="E10" s="6"/>
      <c r="F10" s="6"/>
      <c r="G10" s="80"/>
      <c r="H10" s="12"/>
    </row>
    <row r="11" spans="1:8" x14ac:dyDescent="0.25">
      <c r="A11" s="1"/>
      <c r="B11" s="131"/>
      <c r="C11" s="75"/>
      <c r="D11" s="6"/>
      <c r="E11" s="6"/>
      <c r="F11" s="6"/>
      <c r="G11" s="80"/>
      <c r="H11" s="12"/>
    </row>
    <row r="12" spans="1:8" x14ac:dyDescent="0.25">
      <c r="A12" s="150"/>
      <c r="B12" s="117"/>
      <c r="C12" s="158"/>
      <c r="D12" s="117"/>
      <c r="E12" s="6"/>
      <c r="F12" s="6"/>
      <c r="G12" s="80"/>
      <c r="H12" s="12"/>
    </row>
    <row r="13" spans="1:8" x14ac:dyDescent="0.25">
      <c r="A13" s="20" t="s">
        <v>62</v>
      </c>
      <c r="B13" s="80">
        <f>SUM(B4:B12)</f>
        <v>18100</v>
      </c>
      <c r="C13" s="75">
        <f>SUM(C4:C12)</f>
        <v>18100</v>
      </c>
      <c r="D13" s="7"/>
      <c r="E13" s="6"/>
      <c r="F13" s="6"/>
      <c r="G13" s="80"/>
      <c r="H13" s="12"/>
    </row>
    <row r="14" spans="1:8" x14ac:dyDescent="0.25">
      <c r="A14" s="20" t="s">
        <v>17</v>
      </c>
      <c r="B14" s="75"/>
      <c r="C14" s="75">
        <f>G14</f>
        <v>130000</v>
      </c>
      <c r="D14" s="7"/>
      <c r="E14" s="6"/>
      <c r="F14" s="6"/>
      <c r="G14" s="75">
        <f>SUM(G3:G13)</f>
        <v>130000</v>
      </c>
      <c r="H14" s="12"/>
    </row>
    <row r="15" spans="1:8" x14ac:dyDescent="0.25">
      <c r="A15" s="20" t="s">
        <v>90</v>
      </c>
      <c r="B15" s="75"/>
      <c r="C15" s="75">
        <f>C14-C13</f>
        <v>111900</v>
      </c>
      <c r="D15" s="6" t="s">
        <v>63</v>
      </c>
      <c r="E15" s="6"/>
      <c r="F15" s="6"/>
      <c r="G15" s="6"/>
      <c r="H15" s="12"/>
    </row>
    <row r="16" spans="1:8" x14ac:dyDescent="0.25">
      <c r="A16" s="13"/>
      <c r="B16" s="14"/>
      <c r="C16" s="14"/>
      <c r="D16" s="14"/>
      <c r="E16" s="14"/>
      <c r="F16" s="14"/>
      <c r="G16" s="14"/>
      <c r="H16" s="18"/>
    </row>
    <row r="17" spans="1:8" x14ac:dyDescent="0.25">
      <c r="A17" s="1"/>
      <c r="H17" s="2"/>
    </row>
    <row r="18" spans="1:8" ht="15.75" thickBot="1" x14ac:dyDescent="0.3">
      <c r="A18" s="3"/>
      <c r="B18" s="4"/>
      <c r="C18" s="4"/>
      <c r="D18" s="4"/>
      <c r="E18" s="4"/>
      <c r="F18" s="4"/>
      <c r="G18" s="4"/>
      <c r="H18" s="5"/>
    </row>
  </sheetData>
  <phoneticPr fontId="7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200" r:id="rId1"/>
  <headerFooter>
    <oddHeader>&amp;C&amp;"-,Bold"WEST MERSEA TOWN COUNCIL Traffic and car parks
2024/25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6"/>
  <sheetViews>
    <sheetView view="pageLayout" topLeftCell="A33" zoomScaleNormal="110" workbookViewId="0">
      <selection activeCell="F7" sqref="F7"/>
    </sheetView>
  </sheetViews>
  <sheetFormatPr defaultColWidth="8.85546875" defaultRowHeight="15" x14ac:dyDescent="0.25"/>
  <cols>
    <col min="1" max="1" width="27.28515625" customWidth="1"/>
    <col min="2" max="2" width="11.42578125" customWidth="1"/>
    <col min="3" max="3" width="11.28515625" customWidth="1"/>
    <col min="4" max="4" width="27.140625" customWidth="1"/>
    <col min="5" max="5" width="2.28515625" customWidth="1"/>
    <col min="6" max="6" width="16" customWidth="1"/>
    <col min="7" max="7" width="11.85546875" customWidth="1"/>
    <col min="8" max="8" width="22.140625" customWidth="1"/>
  </cols>
  <sheetData>
    <row r="1" spans="1:8" x14ac:dyDescent="0.25">
      <c r="A1" s="247" t="s">
        <v>0</v>
      </c>
      <c r="B1" s="248"/>
      <c r="C1" s="248"/>
      <c r="D1" s="248"/>
      <c r="E1" s="204"/>
      <c r="F1" s="250" t="s">
        <v>3</v>
      </c>
      <c r="G1" s="248"/>
      <c r="H1" s="249"/>
    </row>
    <row r="2" spans="1:8" x14ac:dyDescent="0.25">
      <c r="A2" s="46" t="s">
        <v>1</v>
      </c>
      <c r="B2" s="205" t="s">
        <v>4</v>
      </c>
      <c r="C2" s="205" t="s">
        <v>11</v>
      </c>
      <c r="D2" s="205" t="s">
        <v>2</v>
      </c>
      <c r="E2" s="206"/>
      <c r="F2" s="206" t="s">
        <v>1</v>
      </c>
      <c r="G2" s="205" t="s">
        <v>4</v>
      </c>
      <c r="H2" s="207" t="s">
        <v>5</v>
      </c>
    </row>
    <row r="3" spans="1:8" x14ac:dyDescent="0.25">
      <c r="A3" s="1"/>
      <c r="B3" s="107"/>
      <c r="C3" s="107"/>
      <c r="D3" s="64"/>
      <c r="E3" s="64"/>
      <c r="F3" s="6" t="s">
        <v>81</v>
      </c>
      <c r="G3" s="107">
        <v>4500</v>
      </c>
      <c r="H3" s="11" t="s">
        <v>141</v>
      </c>
    </row>
    <row r="4" spans="1:8" x14ac:dyDescent="0.25">
      <c r="A4" s="1" t="s">
        <v>74</v>
      </c>
      <c r="B4" s="80">
        <v>1000</v>
      </c>
      <c r="C4" s="80"/>
      <c r="D4" s="6" t="s">
        <v>273</v>
      </c>
      <c r="E4" s="6"/>
      <c r="F4" s="6" t="s">
        <v>208</v>
      </c>
      <c r="G4" s="80">
        <v>300</v>
      </c>
      <c r="H4" s="12"/>
    </row>
    <row r="5" spans="1:8" x14ac:dyDescent="0.25">
      <c r="A5" s="1" t="s">
        <v>131</v>
      </c>
      <c r="B5" s="80">
        <v>0</v>
      </c>
      <c r="C5" s="80"/>
      <c r="D5" s="6"/>
      <c r="E5" s="6"/>
      <c r="F5" s="6" t="s">
        <v>51</v>
      </c>
      <c r="G5" s="80">
        <v>1350</v>
      </c>
      <c r="H5" s="12" t="s">
        <v>128</v>
      </c>
    </row>
    <row r="6" spans="1:8" x14ac:dyDescent="0.25">
      <c r="A6" s="1" t="s">
        <v>140</v>
      </c>
      <c r="B6" s="80">
        <v>0</v>
      </c>
      <c r="C6" s="80"/>
      <c r="D6" s="6"/>
      <c r="E6" s="6"/>
      <c r="F6" s="6"/>
      <c r="G6" s="80"/>
      <c r="H6" s="12"/>
    </row>
    <row r="7" spans="1:8" x14ac:dyDescent="0.25">
      <c r="A7" s="1" t="s">
        <v>254</v>
      </c>
      <c r="B7" s="80">
        <v>11000</v>
      </c>
      <c r="C7" s="80"/>
      <c r="D7" s="6" t="s">
        <v>259</v>
      </c>
      <c r="E7" s="6"/>
      <c r="F7" s="6" t="s">
        <v>52</v>
      </c>
      <c r="G7" s="80">
        <v>0</v>
      </c>
      <c r="H7" s="12" t="s">
        <v>176</v>
      </c>
    </row>
    <row r="8" spans="1:8" x14ac:dyDescent="0.25">
      <c r="A8" s="1" t="s">
        <v>116</v>
      </c>
      <c r="B8" s="80">
        <v>0</v>
      </c>
      <c r="C8" s="80"/>
      <c r="D8" s="6"/>
      <c r="E8" s="6"/>
      <c r="F8" s="6"/>
      <c r="G8" s="131"/>
      <c r="H8" s="12"/>
    </row>
    <row r="9" spans="1:8" x14ac:dyDescent="0.25">
      <c r="A9" s="163" t="s">
        <v>147</v>
      </c>
      <c r="B9" s="80">
        <v>3000</v>
      </c>
      <c r="C9" s="80"/>
      <c r="D9" s="170" t="s">
        <v>251</v>
      </c>
      <c r="E9" s="6"/>
      <c r="F9" s="6"/>
      <c r="G9" s="131"/>
      <c r="H9" s="12"/>
    </row>
    <row r="10" spans="1:8" x14ac:dyDescent="0.25">
      <c r="A10" s="163" t="s">
        <v>200</v>
      </c>
      <c r="B10" s="80">
        <v>0</v>
      </c>
      <c r="C10" s="80"/>
      <c r="D10" s="171"/>
      <c r="E10" s="6"/>
      <c r="F10" s="6"/>
      <c r="G10" s="131"/>
      <c r="H10" s="12"/>
    </row>
    <row r="11" spans="1:8" x14ac:dyDescent="0.25">
      <c r="A11" s="1" t="s">
        <v>92</v>
      </c>
      <c r="B11" s="80">
        <v>100</v>
      </c>
      <c r="C11" s="80"/>
      <c r="D11" s="6"/>
      <c r="E11" s="6"/>
      <c r="F11" s="6"/>
      <c r="G11" s="131"/>
      <c r="H11" s="12"/>
    </row>
    <row r="12" spans="1:8" x14ac:dyDescent="0.25">
      <c r="A12" s="163" t="s">
        <v>207</v>
      </c>
      <c r="B12" s="80">
        <v>0</v>
      </c>
      <c r="C12" s="80"/>
      <c r="D12" s="172" t="s">
        <v>255</v>
      </c>
      <c r="E12" s="6"/>
      <c r="F12" s="6"/>
      <c r="G12" s="131"/>
      <c r="H12" s="12"/>
    </row>
    <row r="13" spans="1:8" ht="26.25" x14ac:dyDescent="0.25">
      <c r="A13" s="163" t="s">
        <v>220</v>
      </c>
      <c r="B13" s="80">
        <v>10000</v>
      </c>
      <c r="C13" s="80"/>
      <c r="D13" s="171" t="s">
        <v>258</v>
      </c>
      <c r="E13" s="6"/>
      <c r="F13" s="6"/>
      <c r="G13" s="131"/>
      <c r="H13" s="12"/>
    </row>
    <row r="14" spans="1:8" x14ac:dyDescent="0.25">
      <c r="A14" s="1" t="s">
        <v>120</v>
      </c>
      <c r="B14" s="80">
        <v>0</v>
      </c>
      <c r="C14" s="80"/>
      <c r="D14" s="173"/>
      <c r="E14" s="6"/>
      <c r="F14" s="6"/>
      <c r="G14" s="131"/>
      <c r="H14" s="12"/>
    </row>
    <row r="15" spans="1:8" x14ac:dyDescent="0.25">
      <c r="A15" s="1"/>
      <c r="B15" s="80"/>
      <c r="C15" s="80"/>
      <c r="D15" s="189"/>
      <c r="E15" s="6"/>
      <c r="F15" s="6"/>
      <c r="G15" s="131"/>
      <c r="H15" s="12"/>
    </row>
    <row r="16" spans="1:8" x14ac:dyDescent="0.25">
      <c r="A16" s="1"/>
      <c r="B16" s="80"/>
      <c r="C16" s="80"/>
      <c r="D16" s="189"/>
      <c r="E16" s="6"/>
      <c r="F16" s="6"/>
      <c r="G16" s="131"/>
      <c r="H16" s="12"/>
    </row>
    <row r="17" spans="1:8" x14ac:dyDescent="0.25">
      <c r="A17" s="163" t="s">
        <v>192</v>
      </c>
      <c r="B17" s="80">
        <v>1500</v>
      </c>
      <c r="C17" s="80"/>
      <c r="D17" s="111" t="s">
        <v>196</v>
      </c>
      <c r="E17" s="6"/>
      <c r="F17" s="6"/>
      <c r="G17" s="131"/>
      <c r="H17" s="12"/>
    </row>
    <row r="18" spans="1:8" x14ac:dyDescent="0.25">
      <c r="A18" s="1" t="s">
        <v>25</v>
      </c>
      <c r="B18" s="80">
        <v>2000</v>
      </c>
      <c r="C18" s="80"/>
      <c r="D18" s="62"/>
      <c r="E18" s="6"/>
      <c r="F18" s="6"/>
      <c r="G18" s="131"/>
      <c r="H18" s="12"/>
    </row>
    <row r="19" spans="1:8" x14ac:dyDescent="0.25">
      <c r="A19" s="20" t="s">
        <v>62</v>
      </c>
      <c r="B19" s="80"/>
      <c r="C19" s="80">
        <f>SUM(B3:B18)</f>
        <v>28600</v>
      </c>
      <c r="D19" s="63"/>
      <c r="E19" s="6"/>
      <c r="F19" s="6"/>
      <c r="G19" s="131"/>
      <c r="H19" s="12"/>
    </row>
    <row r="20" spans="1:8" x14ac:dyDescent="0.25">
      <c r="A20" s="20" t="s">
        <v>17</v>
      </c>
      <c r="B20" s="80"/>
      <c r="C20" s="80">
        <f>G20</f>
        <v>6150</v>
      </c>
      <c r="D20" s="63"/>
      <c r="E20" s="6"/>
      <c r="F20" s="6"/>
      <c r="G20" s="80">
        <f>SUM(G3:G19)</f>
        <v>6150</v>
      </c>
      <c r="H20" s="12"/>
    </row>
    <row r="21" spans="1:8" x14ac:dyDescent="0.25">
      <c r="A21" s="20" t="s">
        <v>16</v>
      </c>
      <c r="B21" s="80"/>
      <c r="C21" s="75">
        <f>C19-C20</f>
        <v>22450</v>
      </c>
      <c r="D21" s="63" t="s">
        <v>28</v>
      </c>
      <c r="E21" s="6"/>
      <c r="F21" s="6"/>
      <c r="G21" s="6"/>
      <c r="H21" s="12"/>
    </row>
    <row r="22" spans="1:8" x14ac:dyDescent="0.25">
      <c r="A22" s="1"/>
      <c r="B22" s="9"/>
      <c r="C22" s="9"/>
      <c r="D22" s="9"/>
      <c r="E22" s="9"/>
      <c r="F22" s="9"/>
      <c r="G22" s="9"/>
      <c r="H22" s="12"/>
    </row>
    <row r="23" spans="1:8" x14ac:dyDescent="0.25">
      <c r="A23" s="1"/>
      <c r="B23" s="9"/>
      <c r="C23" s="9"/>
      <c r="D23" s="10"/>
      <c r="E23" s="9"/>
      <c r="F23" s="9"/>
      <c r="G23" s="9"/>
      <c r="H23" s="12"/>
    </row>
    <row r="24" spans="1:8" x14ac:dyDescent="0.25">
      <c r="A24" s="37"/>
      <c r="B24" s="45"/>
      <c r="C24" s="45"/>
      <c r="D24" s="45"/>
      <c r="E24" s="45"/>
      <c r="F24" s="45"/>
      <c r="G24" s="45"/>
      <c r="H24" s="57"/>
    </row>
    <row r="25" spans="1:8" x14ac:dyDescent="0.25">
      <c r="A25" s="1" t="s">
        <v>34</v>
      </c>
      <c r="H25" s="2"/>
    </row>
    <row r="26" spans="1:8" ht="15.75" thickBot="1" x14ac:dyDescent="0.3">
      <c r="A26" s="3"/>
      <c r="B26" s="4"/>
      <c r="C26" s="4"/>
      <c r="D26" s="4"/>
      <c r="E26" s="4"/>
      <c r="F26" s="4"/>
      <c r="G26" s="4"/>
      <c r="H26" s="5"/>
    </row>
  </sheetData>
  <mergeCells count="2">
    <mergeCell ref="A1:D1"/>
    <mergeCell ref="F1:H1"/>
  </mergeCells>
  <phoneticPr fontId="7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200" r:id="rId1"/>
  <headerFooter>
    <oddHeader>&amp;C&amp;"-,Bold"WEST MERSEA TOWN COUNCIL - Community Facilites Committee
Sports and Recreation Budget 2024 / 25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4"/>
  <sheetViews>
    <sheetView showWhiteSpace="0" view="pageLayout" topLeftCell="A17" zoomScale="110" zoomScaleNormal="110" zoomScalePageLayoutView="110" workbookViewId="0">
      <selection activeCell="D27" sqref="D27"/>
    </sheetView>
  </sheetViews>
  <sheetFormatPr defaultColWidth="8.85546875" defaultRowHeight="15" x14ac:dyDescent="0.25"/>
  <cols>
    <col min="1" max="1" width="23.28515625" customWidth="1"/>
    <col min="2" max="2" width="13" customWidth="1"/>
    <col min="3" max="3" width="14" customWidth="1"/>
    <col min="4" max="4" width="21.7109375" customWidth="1"/>
    <col min="5" max="5" width="1.85546875" customWidth="1"/>
    <col min="6" max="6" width="17.140625" customWidth="1"/>
    <col min="7" max="7" width="16.140625" customWidth="1"/>
    <col min="8" max="8" width="18.7109375" customWidth="1"/>
  </cols>
  <sheetData>
    <row r="1" spans="1:8" ht="30" customHeight="1" x14ac:dyDescent="0.25">
      <c r="A1" s="251" t="s">
        <v>262</v>
      </c>
      <c r="B1" s="251"/>
      <c r="C1" s="251"/>
      <c r="D1" s="251"/>
      <c r="E1" s="251"/>
      <c r="F1" s="251"/>
      <c r="G1" s="251"/>
      <c r="H1" s="251"/>
    </row>
    <row r="2" spans="1:8" ht="15.75" thickBot="1" x14ac:dyDescent="0.3">
      <c r="A2" s="251" t="s">
        <v>216</v>
      </c>
      <c r="B2" s="251"/>
      <c r="C2" s="251"/>
      <c r="D2" s="251"/>
      <c r="E2" s="251"/>
      <c r="F2" s="251"/>
      <c r="G2" s="251"/>
      <c r="H2" s="251"/>
    </row>
    <row r="3" spans="1:8" ht="15.75" thickBot="1" x14ac:dyDescent="0.3">
      <c r="A3" s="47"/>
      <c r="B3" s="27" t="s">
        <v>0</v>
      </c>
      <c r="C3" s="28"/>
      <c r="D3" s="28"/>
      <c r="E3" s="48"/>
      <c r="F3" s="34"/>
      <c r="G3" s="27" t="s">
        <v>3</v>
      </c>
      <c r="H3" s="35"/>
    </row>
    <row r="4" spans="1:8" x14ac:dyDescent="0.25">
      <c r="A4" s="123" t="s">
        <v>1</v>
      </c>
      <c r="B4" s="50" t="s">
        <v>4</v>
      </c>
      <c r="C4" s="50" t="s">
        <v>29</v>
      </c>
      <c r="D4" s="51" t="s">
        <v>2</v>
      </c>
      <c r="E4" s="50"/>
      <c r="F4" s="50" t="s">
        <v>1</v>
      </c>
      <c r="G4" s="51" t="s">
        <v>30</v>
      </c>
      <c r="H4" s="52" t="s">
        <v>5</v>
      </c>
    </row>
    <row r="5" spans="1:8" ht="26.25" customHeight="1" x14ac:dyDescent="0.25">
      <c r="A5" s="119" t="s">
        <v>156</v>
      </c>
      <c r="B5" s="113">
        <v>2500</v>
      </c>
      <c r="C5" s="113"/>
      <c r="D5" s="66"/>
      <c r="E5" s="43"/>
      <c r="F5" s="43" t="s">
        <v>35</v>
      </c>
      <c r="G5" s="113">
        <v>38000</v>
      </c>
      <c r="H5" s="120" t="s">
        <v>235</v>
      </c>
    </row>
    <row r="6" spans="1:8" x14ac:dyDescent="0.25">
      <c r="A6" s="1" t="s">
        <v>70</v>
      </c>
      <c r="B6" s="80">
        <v>600</v>
      </c>
      <c r="C6" s="132"/>
      <c r="D6" s="6"/>
      <c r="E6" s="10"/>
      <c r="F6" s="209" t="s">
        <v>70</v>
      </c>
      <c r="G6" s="113">
        <v>1200</v>
      </c>
      <c r="H6" s="2"/>
    </row>
    <row r="7" spans="1:8" x14ac:dyDescent="0.25">
      <c r="A7" s="33" t="s">
        <v>66</v>
      </c>
      <c r="B7" s="113">
        <v>200</v>
      </c>
      <c r="C7" s="113"/>
      <c r="D7" s="66"/>
      <c r="E7" s="43"/>
      <c r="F7" s="43"/>
      <c r="G7" s="66"/>
      <c r="H7" s="2"/>
    </row>
    <row r="8" spans="1:8" x14ac:dyDescent="0.25">
      <c r="A8" s="33" t="s">
        <v>67</v>
      </c>
      <c r="B8" s="113">
        <v>0</v>
      </c>
      <c r="C8" s="133"/>
      <c r="D8" s="66"/>
      <c r="E8" s="43"/>
      <c r="F8" s="43"/>
      <c r="G8" s="66"/>
      <c r="H8" s="2"/>
    </row>
    <row r="9" spans="1:8" x14ac:dyDescent="0.25">
      <c r="A9" s="33" t="s">
        <v>93</v>
      </c>
      <c r="B9" s="113">
        <v>0</v>
      </c>
      <c r="C9" s="113"/>
      <c r="D9" s="66"/>
      <c r="E9" s="43"/>
      <c r="F9" s="43"/>
      <c r="G9" s="66"/>
      <c r="H9" s="2"/>
    </row>
    <row r="10" spans="1:8" x14ac:dyDescent="0.25">
      <c r="A10" s="33" t="s">
        <v>126</v>
      </c>
      <c r="B10" s="113">
        <v>100</v>
      </c>
      <c r="C10" s="113"/>
      <c r="D10" s="66"/>
      <c r="E10" s="43"/>
      <c r="F10" s="43"/>
      <c r="G10" s="66"/>
      <c r="H10" s="2"/>
    </row>
    <row r="11" spans="1:8" x14ac:dyDescent="0.25">
      <c r="A11" s="33" t="s">
        <v>94</v>
      </c>
      <c r="B11" s="113">
        <v>250</v>
      </c>
      <c r="C11" s="113"/>
      <c r="D11" s="66"/>
      <c r="E11" s="43"/>
      <c r="F11" s="43"/>
      <c r="G11" s="66"/>
      <c r="H11" s="2"/>
    </row>
    <row r="12" spans="1:8" x14ac:dyDescent="0.25">
      <c r="A12" s="33" t="s">
        <v>95</v>
      </c>
      <c r="B12" s="113">
        <v>1000</v>
      </c>
      <c r="C12" s="113"/>
      <c r="D12" s="66"/>
      <c r="E12" s="43"/>
      <c r="F12" s="43"/>
      <c r="G12" s="66"/>
      <c r="H12" s="2"/>
    </row>
    <row r="13" spans="1:8" x14ac:dyDescent="0.25">
      <c r="A13" s="208" t="s">
        <v>201</v>
      </c>
      <c r="B13" s="113">
        <v>1500</v>
      </c>
      <c r="C13" s="113"/>
      <c r="D13" s="167"/>
      <c r="E13" s="43"/>
      <c r="F13" s="43"/>
      <c r="G13" s="66"/>
      <c r="H13" s="2"/>
    </row>
    <row r="14" spans="1:8" x14ac:dyDescent="0.25">
      <c r="A14" s="208" t="s">
        <v>158</v>
      </c>
      <c r="B14" s="113">
        <v>9000</v>
      </c>
      <c r="C14" s="113"/>
      <c r="D14" s="66"/>
      <c r="E14" s="43"/>
      <c r="F14" s="43"/>
      <c r="G14" s="66"/>
      <c r="H14" s="2"/>
    </row>
    <row r="15" spans="1:8" ht="51.75" customHeight="1" x14ac:dyDescent="0.25">
      <c r="A15" s="177" t="s">
        <v>195</v>
      </c>
      <c r="B15" s="113">
        <v>2500</v>
      </c>
      <c r="C15" s="113"/>
      <c r="D15" s="167"/>
      <c r="E15" s="43"/>
      <c r="F15" s="43"/>
      <c r="G15" s="66"/>
      <c r="H15" s="2"/>
    </row>
    <row r="16" spans="1:8" ht="17.25" customHeight="1" x14ac:dyDescent="0.25">
      <c r="A16" s="168" t="s">
        <v>238</v>
      </c>
      <c r="B16" s="113">
        <v>0</v>
      </c>
      <c r="C16" s="113"/>
      <c r="D16" s="151"/>
      <c r="E16" s="43"/>
      <c r="F16" s="43"/>
      <c r="G16" s="66"/>
      <c r="H16" s="2"/>
    </row>
    <row r="17" spans="1:8" x14ac:dyDescent="0.25">
      <c r="A17" s="33" t="s">
        <v>96</v>
      </c>
      <c r="B17" s="113">
        <v>100</v>
      </c>
      <c r="C17" s="113"/>
      <c r="D17" s="66"/>
      <c r="E17" s="43"/>
      <c r="F17" s="43"/>
      <c r="G17" s="66"/>
      <c r="H17" s="2"/>
    </row>
    <row r="18" spans="1:8" x14ac:dyDescent="0.25">
      <c r="A18" s="33" t="s">
        <v>127</v>
      </c>
      <c r="B18" s="113">
        <v>1000</v>
      </c>
      <c r="C18" s="113"/>
      <c r="D18" s="66"/>
      <c r="E18" s="43"/>
      <c r="F18" s="43"/>
      <c r="G18" s="66"/>
      <c r="H18" s="2"/>
    </row>
    <row r="19" spans="1:8" x14ac:dyDescent="0.25">
      <c r="A19" s="33" t="s">
        <v>54</v>
      </c>
      <c r="B19" s="113">
        <v>0</v>
      </c>
      <c r="C19" s="113"/>
      <c r="D19" s="113" t="s">
        <v>202</v>
      </c>
      <c r="E19" s="43"/>
      <c r="F19" s="43"/>
      <c r="G19" s="66"/>
      <c r="H19" s="2"/>
    </row>
    <row r="20" spans="1:8" x14ac:dyDescent="0.25">
      <c r="A20" s="33" t="s">
        <v>64</v>
      </c>
      <c r="B20" s="113">
        <v>550</v>
      </c>
      <c r="C20" s="113"/>
      <c r="D20" s="66"/>
      <c r="E20" s="43"/>
      <c r="F20" s="43"/>
      <c r="G20" s="66"/>
      <c r="H20" s="2"/>
    </row>
    <row r="21" spans="1:8" x14ac:dyDescent="0.25">
      <c r="A21" s="33" t="s">
        <v>65</v>
      </c>
      <c r="B21" s="113">
        <v>275</v>
      </c>
      <c r="C21" s="113"/>
      <c r="D21" s="66"/>
      <c r="E21" s="43"/>
      <c r="F21" s="43"/>
      <c r="G21" s="66"/>
      <c r="H21" s="2"/>
    </row>
    <row r="22" spans="1:8" x14ac:dyDescent="0.25">
      <c r="A22" s="33" t="s">
        <v>239</v>
      </c>
      <c r="B22" s="113">
        <v>7400</v>
      </c>
      <c r="C22" s="113"/>
      <c r="D22" s="113" t="s">
        <v>270</v>
      </c>
      <c r="E22" s="43"/>
      <c r="F22" s="43"/>
      <c r="G22" s="66"/>
      <c r="H22" s="2"/>
    </row>
    <row r="23" spans="1:8" x14ac:dyDescent="0.25">
      <c r="A23" s="56" t="s">
        <v>24</v>
      </c>
      <c r="B23" s="210">
        <v>500</v>
      </c>
      <c r="C23" s="201">
        <f>SUM(B5:B23)</f>
        <v>27475</v>
      </c>
      <c r="D23" s="77"/>
      <c r="E23" s="58"/>
      <c r="F23" s="58"/>
      <c r="G23" s="77"/>
      <c r="H23" s="44"/>
    </row>
    <row r="24" spans="1:8" x14ac:dyDescent="0.25">
      <c r="A24" s="33"/>
      <c r="C24" s="122"/>
      <c r="D24" s="66"/>
      <c r="E24" s="43"/>
      <c r="F24" s="43"/>
      <c r="G24" s="66"/>
      <c r="H24" s="2"/>
    </row>
    <row r="25" spans="1:8" x14ac:dyDescent="0.25">
      <c r="A25" s="55" t="s">
        <v>97</v>
      </c>
      <c r="B25" s="113"/>
      <c r="C25" s="114"/>
      <c r="D25" s="66"/>
      <c r="E25" s="43"/>
      <c r="F25" s="43"/>
      <c r="G25" s="66"/>
      <c r="H25" s="2"/>
    </row>
    <row r="26" spans="1:8" x14ac:dyDescent="0.25">
      <c r="A26" s="33" t="s">
        <v>256</v>
      </c>
      <c r="B26" s="113">
        <v>5000</v>
      </c>
      <c r="C26" s="114"/>
      <c r="D26" s="66"/>
      <c r="E26" s="43"/>
      <c r="F26" s="43"/>
      <c r="G26" s="66"/>
      <c r="H26" s="2"/>
    </row>
    <row r="27" spans="1:8" x14ac:dyDescent="0.25">
      <c r="A27" s="33" t="s">
        <v>155</v>
      </c>
      <c r="B27" s="113">
        <v>10000</v>
      </c>
      <c r="C27" s="114"/>
      <c r="D27" s="66"/>
      <c r="E27" s="43"/>
      <c r="F27" s="43"/>
      <c r="G27" s="66"/>
      <c r="H27" s="2"/>
    </row>
    <row r="28" spans="1:8" x14ac:dyDescent="0.25">
      <c r="A28" s="33"/>
      <c r="B28" s="113"/>
      <c r="C28" s="114">
        <f>SUM(B26:B27)</f>
        <v>15000</v>
      </c>
      <c r="D28" s="66"/>
      <c r="E28" s="43"/>
      <c r="F28" s="43"/>
      <c r="G28" s="66"/>
      <c r="H28" s="2"/>
    </row>
    <row r="29" spans="1:8" x14ac:dyDescent="0.25">
      <c r="A29" s="55" t="s">
        <v>15</v>
      </c>
      <c r="B29" s="114"/>
      <c r="C29" s="114">
        <f>SUM(C6:C28)</f>
        <v>42475</v>
      </c>
      <c r="D29" s="66"/>
      <c r="E29" s="43"/>
      <c r="F29" s="43"/>
      <c r="G29" s="114">
        <f>SUM(G5:G28)</f>
        <v>39200</v>
      </c>
      <c r="H29" s="2"/>
    </row>
    <row r="30" spans="1:8" x14ac:dyDescent="0.25">
      <c r="A30" s="55" t="s">
        <v>68</v>
      </c>
      <c r="B30" s="114"/>
      <c r="C30" s="114">
        <f>G29</f>
        <v>39200</v>
      </c>
      <c r="D30" s="66"/>
      <c r="E30" s="43"/>
      <c r="F30" s="43"/>
      <c r="G30" s="43"/>
      <c r="H30" s="2"/>
    </row>
    <row r="31" spans="1:8" x14ac:dyDescent="0.25">
      <c r="A31" s="55" t="s">
        <v>16</v>
      </c>
      <c r="B31" s="114"/>
      <c r="C31" s="114">
        <f>C30-C29</f>
        <v>-3275</v>
      </c>
      <c r="D31" s="67" t="s">
        <v>98</v>
      </c>
      <c r="E31" s="43"/>
      <c r="F31" s="43"/>
      <c r="G31" s="43"/>
      <c r="H31" s="2"/>
    </row>
    <row r="32" spans="1:8" x14ac:dyDescent="0.25">
      <c r="A32" s="56"/>
      <c r="B32" s="115"/>
      <c r="C32" s="115"/>
      <c r="D32" s="58"/>
      <c r="E32" s="58"/>
      <c r="F32" s="58"/>
      <c r="G32" s="58"/>
      <c r="H32" s="44"/>
    </row>
    <row r="33" spans="1:8" x14ac:dyDescent="0.25">
      <c r="A33" s="1"/>
      <c r="B33" s="69"/>
      <c r="C33" s="69"/>
      <c r="H33" s="2"/>
    </row>
    <row r="34" spans="1:8" ht="15.75" thickBot="1" x14ac:dyDescent="0.3">
      <c r="A34" s="3"/>
      <c r="B34" s="4"/>
      <c r="C34" s="4"/>
      <c r="D34" s="4"/>
      <c r="E34" s="4"/>
      <c r="F34" s="4"/>
      <c r="G34" s="4"/>
      <c r="H34" s="5"/>
    </row>
  </sheetData>
  <mergeCells count="2">
    <mergeCell ref="A1:H1"/>
    <mergeCell ref="A2:H2"/>
  </mergeCells>
  <phoneticPr fontId="7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200" r:id="rId1"/>
  <headerFooter>
    <oddHeader>&amp;C&amp;"-,Bold"Community Facilities Committe
Cemetery 2023/ 24 budget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7"/>
  <sheetViews>
    <sheetView view="pageLayout" zoomScaleNormal="150" workbookViewId="0">
      <selection activeCell="C25" sqref="C25"/>
    </sheetView>
  </sheetViews>
  <sheetFormatPr defaultColWidth="8.85546875" defaultRowHeight="15" x14ac:dyDescent="0.25"/>
  <cols>
    <col min="1" max="1" width="20.7109375" customWidth="1"/>
    <col min="2" max="2" width="13.42578125" customWidth="1"/>
    <col min="3" max="3" width="15.42578125" customWidth="1"/>
    <col min="4" max="4" width="24.7109375" customWidth="1"/>
    <col min="5" max="5" width="1.7109375" customWidth="1"/>
    <col min="6" max="6" width="12.140625" customWidth="1"/>
    <col min="7" max="7" width="18.42578125" customWidth="1"/>
    <col min="8" max="8" width="22.28515625" customWidth="1"/>
  </cols>
  <sheetData>
    <row r="1" spans="1:8" ht="15.75" thickBot="1" x14ac:dyDescent="0.3">
      <c r="A1" s="47"/>
      <c r="B1" s="27" t="s">
        <v>0</v>
      </c>
      <c r="C1" s="28"/>
      <c r="D1" s="28"/>
      <c r="E1" s="48"/>
      <c r="F1" s="34"/>
      <c r="G1" s="27" t="s">
        <v>3</v>
      </c>
      <c r="H1" s="35"/>
    </row>
    <row r="2" spans="1:8" x14ac:dyDescent="0.25">
      <c r="A2" s="49" t="s">
        <v>1</v>
      </c>
      <c r="B2" s="50" t="s">
        <v>4</v>
      </c>
      <c r="C2" s="50" t="s">
        <v>29</v>
      </c>
      <c r="D2" s="51" t="s">
        <v>2</v>
      </c>
      <c r="E2" s="50"/>
      <c r="F2" s="50" t="s">
        <v>1</v>
      </c>
      <c r="G2" s="51" t="s">
        <v>30</v>
      </c>
      <c r="H2" s="52" t="s">
        <v>5</v>
      </c>
    </row>
    <row r="3" spans="1:8" x14ac:dyDescent="0.25">
      <c r="A3" s="1" t="s">
        <v>55</v>
      </c>
      <c r="B3" s="107">
        <v>177928</v>
      </c>
      <c r="C3" s="107"/>
      <c r="D3" s="211"/>
      <c r="E3" s="109"/>
      <c r="F3" s="109" t="s">
        <v>33</v>
      </c>
      <c r="G3" s="109"/>
      <c r="H3" s="110"/>
    </row>
    <row r="4" spans="1:8" x14ac:dyDescent="0.25">
      <c r="A4" s="1" t="s">
        <v>56</v>
      </c>
      <c r="B4" s="80">
        <v>20665</v>
      </c>
      <c r="C4" s="80"/>
      <c r="D4" s="170"/>
      <c r="E4" s="83"/>
      <c r="F4" s="83"/>
      <c r="G4" s="83"/>
      <c r="H4" s="111"/>
    </row>
    <row r="5" spans="1:8" x14ac:dyDescent="0.25">
      <c r="A5" s="163" t="s">
        <v>88</v>
      </c>
      <c r="B5" s="80">
        <v>44482</v>
      </c>
      <c r="C5" s="75">
        <v>243076</v>
      </c>
      <c r="D5" s="165"/>
      <c r="E5" s="83"/>
      <c r="F5" s="83"/>
      <c r="G5" s="83"/>
      <c r="H5" s="111"/>
    </row>
    <row r="6" spans="1:8" x14ac:dyDescent="0.25">
      <c r="A6" s="163" t="s">
        <v>268</v>
      </c>
      <c r="B6" s="80">
        <v>1000</v>
      </c>
      <c r="C6" s="111">
        <f>B6</f>
        <v>1000</v>
      </c>
      <c r="D6" s="80" t="s">
        <v>190</v>
      </c>
      <c r="E6" s="83"/>
      <c r="F6" s="83"/>
      <c r="G6" s="83"/>
      <c r="H6" s="111"/>
    </row>
    <row r="7" spans="1:8" x14ac:dyDescent="0.25">
      <c r="A7" s="163" t="s">
        <v>145</v>
      </c>
      <c r="B7" s="80">
        <v>2000</v>
      </c>
      <c r="C7" s="80">
        <f>B7</f>
        <v>2000</v>
      </c>
      <c r="D7" s="118"/>
      <c r="E7" s="83"/>
      <c r="F7" s="85"/>
      <c r="G7" s="69"/>
      <c r="H7" s="111"/>
    </row>
    <row r="8" spans="1:8" x14ac:dyDescent="0.25">
      <c r="A8" s="163" t="s">
        <v>247</v>
      </c>
      <c r="B8" s="80">
        <v>40000</v>
      </c>
      <c r="C8" s="80">
        <f>B8</f>
        <v>40000</v>
      </c>
      <c r="D8" s="166"/>
      <c r="E8" s="83"/>
      <c r="F8" s="85"/>
      <c r="G8" s="135">
        <v>40000</v>
      </c>
      <c r="H8" s="217" t="s">
        <v>276</v>
      </c>
    </row>
    <row r="9" spans="1:8" x14ac:dyDescent="0.25">
      <c r="A9" s="163" t="s">
        <v>240</v>
      </c>
      <c r="B9" s="112">
        <v>2150</v>
      </c>
      <c r="C9" s="212">
        <f>B9</f>
        <v>2150</v>
      </c>
      <c r="D9" s="80" t="s">
        <v>190</v>
      </c>
      <c r="E9" s="84"/>
      <c r="F9" s="213"/>
      <c r="G9" s="214"/>
      <c r="H9" s="187"/>
    </row>
    <row r="10" spans="1:8" x14ac:dyDescent="0.25">
      <c r="A10" s="176" t="s">
        <v>110</v>
      </c>
      <c r="B10" s="112"/>
      <c r="C10" s="80">
        <f>SUM(C5:C9)</f>
        <v>288226</v>
      </c>
      <c r="D10" s="164"/>
      <c r="E10" s="84"/>
      <c r="F10" s="213"/>
      <c r="G10" s="214"/>
      <c r="H10" s="53"/>
    </row>
    <row r="11" spans="1:8" x14ac:dyDescent="0.25">
      <c r="A11" s="176" t="s">
        <v>248</v>
      </c>
      <c r="B11" s="112"/>
      <c r="C11" s="212">
        <v>40000</v>
      </c>
      <c r="D11" s="164"/>
      <c r="E11" s="84"/>
      <c r="F11" s="213"/>
      <c r="G11" s="214"/>
      <c r="H11" s="53"/>
    </row>
    <row r="12" spans="1:8" x14ac:dyDescent="0.25">
      <c r="A12" s="54" t="s">
        <v>15</v>
      </c>
      <c r="B12" s="103"/>
      <c r="C12" s="75">
        <f>C10-C11</f>
        <v>248226</v>
      </c>
      <c r="D12" s="215" t="s">
        <v>63</v>
      </c>
      <c r="E12" s="216"/>
      <c r="F12" s="213"/>
      <c r="G12" s="214"/>
      <c r="H12" s="36"/>
    </row>
    <row r="13" spans="1:8" x14ac:dyDescent="0.25">
      <c r="A13" s="1"/>
      <c r="B13" s="9"/>
      <c r="C13" s="9"/>
      <c r="D13" s="9"/>
      <c r="E13" s="9"/>
      <c r="F13" s="10"/>
      <c r="H13" s="12"/>
    </row>
    <row r="14" spans="1:8" x14ac:dyDescent="0.25">
      <c r="A14" s="13"/>
      <c r="B14" s="17"/>
      <c r="C14" s="17"/>
      <c r="D14" s="17"/>
      <c r="E14" s="17"/>
      <c r="F14" s="17"/>
      <c r="G14" s="17"/>
      <c r="H14" s="18"/>
    </row>
    <row r="15" spans="1:8" ht="15.75" thickBot="1" x14ac:dyDescent="0.3">
      <c r="A15" s="161"/>
      <c r="B15" s="4"/>
      <c r="C15" s="4"/>
      <c r="D15" s="4"/>
      <c r="E15" s="4"/>
      <c r="F15" s="4"/>
      <c r="G15" s="4"/>
      <c r="H15" s="5"/>
    </row>
    <row r="16" spans="1:8" x14ac:dyDescent="0.25">
      <c r="A16" s="186"/>
    </row>
    <row r="17" spans="1:8" x14ac:dyDescent="0.25">
      <c r="A17" s="157"/>
    </row>
    <row r="19" spans="1:8" x14ac:dyDescent="0.25">
      <c r="B19" s="159"/>
      <c r="C19" s="159"/>
      <c r="G19" s="169"/>
      <c r="H19" s="169"/>
    </row>
    <row r="20" spans="1:8" x14ac:dyDescent="0.25">
      <c r="B20" s="159"/>
      <c r="C20" s="159"/>
      <c r="G20" s="169"/>
      <c r="H20" s="169"/>
    </row>
    <row r="21" spans="1:8" x14ac:dyDescent="0.25">
      <c r="B21" s="188"/>
      <c r="C21" s="184"/>
    </row>
    <row r="26" spans="1:8" x14ac:dyDescent="0.25">
      <c r="B26" s="169"/>
    </row>
    <row r="27" spans="1:8" x14ac:dyDescent="0.25">
      <c r="B27" s="169"/>
    </row>
  </sheetData>
  <phoneticPr fontId="7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200" r:id="rId1"/>
  <headerFooter>
    <oddHeader>&amp;C&amp;"-,Bold"&amp;K000000WEST MERSEA TOWN COUNCIL
 - Personnel 2024/25</oddHeader>
  </headerFooter>
  <extLst>
    <ext xmlns:mx="http://schemas.microsoft.com/office/mac/excel/2008/main" uri="{64002731-A6B0-56B0-2670-7721B7C09600}">
      <mx:PLV Mode="1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79EAAC65BEB140B6F2EF2597EC9F73" ma:contentTypeVersion="20" ma:contentTypeDescription="Create a new document." ma:contentTypeScope="" ma:versionID="5f930f2bbe12dfcece4604379866bbdd">
  <xsd:schema xmlns:xsd="http://www.w3.org/2001/XMLSchema" xmlns:xs="http://www.w3.org/2001/XMLSchema" xmlns:p="http://schemas.microsoft.com/office/2006/metadata/properties" xmlns:ns2="f8d1e523-1aa9-4081-a5a9-724b6582350e" xmlns:ns3="6149d79c-ba4a-45fa-9854-48f3f2355bb4" targetNamespace="http://schemas.microsoft.com/office/2006/metadata/properties" ma:root="true" ma:fieldsID="0030d6a94b7a1e7efd5f159d18720402" ns2:_="" ns3:_="">
    <xsd:import namespace="f8d1e523-1aa9-4081-a5a9-724b6582350e"/>
    <xsd:import namespace="6149d79c-ba4a-45fa-9854-48f3f2355b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d1e523-1aa9-4081-a5a9-724b658235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dabe734a-0388-4484-a1a4-71b448227a3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49d79c-ba4a-45fa-9854-48f3f2355bb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b34f4bc-10b2-48bb-b644-e7e8080e97b9}" ma:internalName="TaxCatchAll" ma:showField="CatchAllData" ma:web="6149d79c-ba4a-45fa-9854-48f3f2355b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149d79c-ba4a-45fa-9854-48f3f2355bb4" xsi:nil="true"/>
    <lcf76f155ced4ddcb4097134ff3c332f xmlns="f8d1e523-1aa9-4081-a5a9-724b6582350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0AC9CE0-75EC-4D07-BAEB-D629BDC218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DB1A8A-C7DF-4C54-871D-2CB979425E67}"/>
</file>

<file path=customXml/itemProps3.xml><?xml version="1.0" encoding="utf-8"?>
<ds:datastoreItem xmlns:ds="http://schemas.openxmlformats.org/officeDocument/2006/customXml" ds:itemID="{7C57DD07-DB48-4E71-BA0C-868A61DC084B}">
  <ds:schemaRefs>
    <ds:schemaRef ds:uri="6149d79c-ba4a-45fa-9854-48f3f2355bb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8d1e523-1aa9-4081-a5a9-724b6582350e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General</vt:lpstr>
      <vt:lpstr>Mayors</vt:lpstr>
      <vt:lpstr>Bradwell</vt:lpstr>
      <vt:lpstr>Assets &amp; Facilites</vt:lpstr>
      <vt:lpstr>Toilets</vt:lpstr>
      <vt:lpstr>TrafficTransport</vt:lpstr>
      <vt:lpstr>SportRec</vt:lpstr>
      <vt:lpstr>Cemetery</vt:lpstr>
      <vt:lpstr>Personnel</vt:lpstr>
      <vt:lpstr>cash &amp; earmarked items</vt:lpstr>
      <vt:lpstr>'cash &amp; earmarked items'!Print_Area</vt:lpstr>
      <vt:lpstr>General!Print_Area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West Mersea Town Council</cp:lastModifiedBy>
  <cp:lastPrinted>2024-01-25T14:27:47Z</cp:lastPrinted>
  <dcterms:created xsi:type="dcterms:W3CDTF">2016-11-02T16:14:59Z</dcterms:created>
  <dcterms:modified xsi:type="dcterms:W3CDTF">2024-01-25T14:28:31Z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0x0101003A79EAAC65BEB140B6F2EF2597EC9F73</vt:lpwstr>
  </property>
  <property fmtid="{D5CDD505-2E9C-101B-9397-08002B2CF9AE}" pid="3" name="MediaServiceImageTags">
    <vt:lpwstr/>
  </property>
</Properties>
</file>